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1 Strategic Canvas" sheetId="2" state="visible" r:id="rId4"/>
    <sheet name="2 Income Model" sheetId="3" state="visible" r:id="rId5"/>
    <sheet name="3 Number Cascading" sheetId="4" state="visible" r:id="rId6"/>
    <sheet name="4 ROA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<sst xmlns="http://schemas.openxmlformats.org/spreadsheetml/2006/main" count="171" uniqueCount="138">
  <si>
    <t xml:space="preserve">THE ONE-TEAM GROWTH ENGINE · VISION INSTRUMENT v1.0</t>
  </si>
  <si>
    <t xml:space="preserve">From strategy to Monday-morning activity, in four connected steps.</t>
  </si>
  <si>
    <t xml:space="preserve">What this is</t>
  </si>
  <si>
    <t xml:space="preserve">The Vision-to-Action cascade of the One-Team Growth Engine: 1 Strategic Canvas (Where to Play / How to Win) → 2 Income Model (where growth revenue must come from, per Ansoff motion) → 3 Number Cascading (per segment, per motion, per year — incl. churn and NRR) → 4 ROA (Results, Objectives, Activities with standards, tracking and roles).</t>
  </si>
  <si>
    <t xml:space="preserve">How to use it</t>
  </si>
  <si>
    <t xml:space="preserve">Work the tabs strictly in order. Fill the yellow cells only. Segments you name on tab 1 flow automatically into tabs 3. The Ansoff motions you quantify on tab 2 must be covered by activities on tab 4 — the Activity Mix check on tab 4 shows whether they are.</t>
  </si>
  <si>
    <t xml:space="preserve">Legend</t>
  </si>
  <si>
    <t xml:space="preserve">YELLOW cells = your input (blue italic text shows one worked example — overwrite it). BLACK text = formula, do not type over. GREEN text = pulls from another tab.</t>
  </si>
  <si>
    <t xml:space="preserve">Motions</t>
  </si>
  <si>
    <t xml:space="preserve">EC/EP Ren&amp;Mnt = existing customer, existing product (renewals &amp; maintenance) · EC/EP Upsell = more of the same to the same customer · EC/NP = new product to existing customer (expansion) · NC/EP = existing product to new customer (acquisition) · NC/NP = new product to new customer (diversification).</t>
  </si>
  <si>
    <t xml:space="preserve">Bow-tie logic</t>
  </si>
  <si>
    <t xml:space="preserve">LEFT of the bow tie = acquisition (NC/EP, NC/NP). RIGHT = retention &amp; expansion (EC/EP Ren&amp;Mnt, EC/EP Upsell, EC/NP). NRR per segment is computed on tab 3; NRR &gt; 100% = negative churn. Compatible with Winning by Design's revenue architecture.</t>
  </si>
  <si>
    <t xml:space="preserve">License</t>
  </si>
  <si>
    <t xml:space="preserve">One-Team Growth Engine™ by Jan Bultinck — CC BY-SA 4.0. Free to use, adapt and build on, with attribution; improvements stay open. oneteamgrowthengine.com</t>
  </si>
  <si>
    <t xml:space="preserve">1 · STRATEGIC CANVAS — WHERE TO PLAY / HOW TO WIN</t>
  </si>
  <si>
    <t xml:space="preserve">Horizon: Y+3 aspiration, cascaded to current-year objectives. Fill yellow cells; blue italic = worked example.</t>
  </si>
  <si>
    <t xml:space="preserve">WINNING ASPIRATION (why we play — the Y+3 finishing line)</t>
  </si>
  <si>
    <t xml:space="preserve">By end of Y+3, 40 mid-market food manufacturers in Benelux run their quality workflows on our platform, and our installed base grows faster than it churns (NRR ≥ 110%).</t>
  </si>
  <si>
    <t xml:space="preserve">SEGMENTS &amp; CHOICES (one row per Where-to-Play segment — segment names feed tab 3)</t>
  </si>
  <si>
    <t xml:space="preserve">Segment (name feeds tab 3)</t>
  </si>
  <si>
    <t xml:space="preserve">Where to Play — who exactly, and who not</t>
  </si>
  <si>
    <t xml:space="preserve">How to Win — the differentiation they will perceive</t>
  </si>
  <si>
    <t xml:space="preserve">Assumptions — what must be true</t>
  </si>
  <si>
    <t xml:space="preserve">No-Do's</t>
  </si>
  <si>
    <t xml:space="preserve">Leading KPI / Lagging KPI</t>
  </si>
  <si>
    <t xml:space="preserve">Segment 1 — MM Food Mfg</t>
  </si>
  <si>
    <t xml:space="preserve">Mid-market food manufacturers (50–500 FTE) in Benelux with legacy QA systems; NOT process industries needing custom validation</t>
  </si>
  <si>
    <t xml:space="preserve">Fastest time-to-value: live in 30 days, integrates with existing ERP — customer-led innovation loop</t>
  </si>
  <si>
    <t xml:space="preserve">≥10% of the segment replaces its QA tooling within 3 years</t>
  </si>
  <si>
    <t xml:space="preserve">No custom development below €250K ACV</t>
  </si>
  <si>
    <t xml:space="preserve">Leading: 5 discovery calls/wk · Lagging: NRR, win rate</t>
  </si>
  <si>
    <t xml:space="preserve">Segment 2 — Enterprise Logistics</t>
  </si>
  <si>
    <t xml:space="preserve">Segment 3 — (name it or leave empty)</t>
  </si>
  <si>
    <t xml:space="preserve">CAPABILITIES &amp; PROJECTS</t>
  </si>
  <si>
    <t xml:space="preserve">Available capabilities (People / Process / Products)</t>
  </si>
  <si>
    <t xml:space="preserve">Capabilities to develop or improve</t>
  </si>
  <si>
    <t xml:space="preserve">Major projects to run</t>
  </si>
  <si>
    <t xml:space="preserve">Strong CS team; reference base in food vertical</t>
  </si>
  <si>
    <t xml:space="preserve">Outbound prospecting muscle; partner channel</t>
  </si>
  <si>
    <t xml:space="preserve">ERP-integration connector GA by Q3</t>
  </si>
  <si>
    <t xml:space="preserve">2 · INCOME MODEL — WHERE MUST GROWTH COME FROM? (ANSOFF × BOW TIE)</t>
  </si>
  <si>
    <t xml:space="preserve">Quantify the growth ambition per motion. The 2×2 sums automatically. This choice drives GTM and the activity mix on tab 4.</t>
  </si>
  <si>
    <t xml:space="preserve">Motion</t>
  </si>
  <si>
    <t xml:space="preserve">Ansoff quadrant</t>
  </si>
  <si>
    <t xml:space="preserve">Bow-tie side</t>
  </si>
  <si>
    <t xml:space="preserve">Growth ambition next FY (€)</t>
  </si>
  <si>
    <t xml:space="preserve">% of total growth</t>
  </si>
  <si>
    <t xml:space="preserve">EC/EP Ren&amp;Mnt</t>
  </si>
  <si>
    <t xml:space="preserve">Existing product × Existing customer</t>
  </si>
  <si>
    <t xml:space="preserve">RIGHT — defend (retention)</t>
  </si>
  <si>
    <t xml:space="preserve">EC/EP Upsell</t>
  </si>
  <si>
    <t xml:space="preserve">RIGHT — grow (expansion)</t>
  </si>
  <si>
    <t xml:space="preserve">EC/NP</t>
  </si>
  <si>
    <t xml:space="preserve">New product × Existing customer</t>
  </si>
  <si>
    <t xml:space="preserve">RIGHT — expand (cross-sell)</t>
  </si>
  <si>
    <t xml:space="preserve">NC/EP</t>
  </si>
  <si>
    <t xml:space="preserve">Existing product × New customer</t>
  </si>
  <si>
    <t xml:space="preserve">LEFT — acquire</t>
  </si>
  <si>
    <t xml:space="preserve">NC/NP</t>
  </si>
  <si>
    <t xml:space="preserve">New product × New customer</t>
  </si>
  <si>
    <t xml:space="preserve">LEFT — diversify</t>
  </si>
  <si>
    <t xml:space="preserve">TOTAL growth ambition</t>
  </si>
  <si>
    <t xml:space="preserve">THE ANSOFF PLOT (auto-filled from the table above)</t>
  </si>
  <si>
    <t xml:space="preserve">New customers/markets</t>
  </si>
  <si>
    <t xml:space="preserve">Existing customers</t>
  </si>
  <si>
    <t xml:space="preserve">Existing products</t>
  </si>
  <si>
    <t xml:space="preserve">New products</t>
  </si>
  <si>
    <t xml:space="preserve">Bow-tie split of growth:</t>
  </si>
  <si>
    <t xml:space="preserve">LEFT (acquisition):</t>
  </si>
  <si>
    <t xml:space="preserve">RIGHT (retention &amp; expansion):</t>
  </si>
  <si>
    <t xml:space="preserve">3 · NUMBER CASCADING — PER SEGMENT, PER MOTION, PER YEAR</t>
  </si>
  <si>
    <t xml:space="preserve">Segment names pull from tab 1 (green). Churn is entered as a NEGATIVE number. NRR per segment = next-FY existing-customer revenue ÷ current-FY existing-customer revenue. NRR &gt; 100% = negative churn.</t>
  </si>
  <si>
    <t xml:space="preserve">Segment</t>
  </si>
  <si>
    <t xml:space="preserve">Prior FY (€)</t>
  </si>
  <si>
    <t xml:space="preserve">Current FY (€)</t>
  </si>
  <si>
    <t xml:space="preserve">Next FY (€)</t>
  </si>
  <si>
    <t xml:space="preserve">Δ Next vs Current</t>
  </si>
  <si>
    <t xml:space="preserve">Churn / contraction (−)</t>
  </si>
  <si>
    <t xml:space="preserve">Segment total</t>
  </si>
  <si>
    <t xml:space="preserve">NRR next FY</t>
  </si>
  <si>
    <t xml:space="preserve">CASCADE CHECK</t>
  </si>
  <si>
    <t xml:space="preserve">Sum of segment growth (Next − Current, excl. churn rows):</t>
  </si>
  <si>
    <t xml:space="preserve">Growth ambition on tab 2:</t>
  </si>
  <si>
    <t xml:space="preserve">Gap (should be €0 when fully cascaded):</t>
  </si>
  <si>
    <t xml:space="preserve">4 · ROA — RESULTS, OBJECTIVES, ACTIVITIES</t>
  </si>
  <si>
    <t xml:space="preserve">Every quantified motion from tab 3 needs at least one activity line here. Standards make activities measurable; Tracking makes them verifiable; Role makes them owned.</t>
  </si>
  <si>
    <t xml:space="preserve">Bow-tie stage</t>
  </si>
  <si>
    <t xml:space="preserve">Result (€ / quantified)</t>
  </si>
  <si>
    <t xml:space="preserve">(Sales) Objective</t>
  </si>
  <si>
    <t xml:space="preserve">High-Impact Activity</t>
  </si>
  <si>
    <t xml:space="preserve">Standard (cadence / quantity)</t>
  </si>
  <si>
    <t xml:space="preserve">Tracking (evidence)</t>
  </si>
  <si>
    <t xml:space="preserve">Role</t>
  </si>
  <si>
    <t xml:space="preserve">Impact</t>
  </si>
  <si>
    <t xml:space="preserve">≥98% renewal of contracts &gt; €100K ARR</t>
  </si>
  <si>
    <t xml:space="preserve">100% renewal rate in tier-1 accounts</t>
  </si>
  <si>
    <t xml:space="preserve">Customer-success call per High-Touch script: usage, challenges, value perceived, health check</t>
  </si>
  <si>
    <t xml:space="preserve">Monthly (min. quarterly), confirmed to customer by mail</t>
  </si>
  <si>
    <t xml:space="preserve">Calls logged &amp; documented in CRM</t>
  </si>
  <si>
    <t xml:space="preserve">Customer Success Exec</t>
  </si>
  <si>
    <t xml:space="preserve">≥95% renewal of contracts €20–100K ARR</t>
  </si>
  <si>
    <t xml:space="preserve">95% renewal rate in tier-2 accounts</t>
  </si>
  <si>
    <t xml:space="preserve">Customer-success call per Mid-Touch script</t>
  </si>
  <si>
    <t xml:space="preserve">Quarterly (min. 3× per year)</t>
  </si>
  <si>
    <t xml:space="preserve">Calls logged in CRM</t>
  </si>
  <si>
    <t xml:space="preserve">Customer Success Mgr</t>
  </si>
  <si>
    <t xml:space="preserve">Growth</t>
  </si>
  <si>
    <t xml:space="preserve">€400K expansion ARR in segment 1</t>
  </si>
  <si>
    <t xml:space="preserve">1 upsell opportunity per tier-1 account per year</t>
  </si>
  <si>
    <t xml:space="preserve">Yearly leadership call evaluating perceived value; expansion whitespace review</t>
  </si>
  <si>
    <t xml:space="preserve">1× per account per year, joint document</t>
  </si>
  <si>
    <t xml:space="preserve">Meeting + doc in CRM</t>
  </si>
  <si>
    <t xml:space="preserve">CS Mgr + Account Mgr</t>
  </si>
  <si>
    <t xml:space="preserve">€300K cross-sell of new product to installed base</t>
  </si>
  <si>
    <t xml:space="preserve">n × new-product deals at existing accounts</t>
  </si>
  <si>
    <t xml:space="preserve">Cross-sell campaign on installed base matching new-product ICP; discovery + demo</t>
  </si>
  <si>
    <t xml:space="preserve">5 qualified conversations / month</t>
  </si>
  <si>
    <t xml:space="preserve">Opportunities tagged EC/NP in CRM</t>
  </si>
  <si>
    <t xml:space="preserve">Account Manager</t>
  </si>
  <si>
    <t xml:space="preserve">Selection</t>
  </si>
  <si>
    <t xml:space="preserve">€500K new-logo ARR in segment 1</t>
  </si>
  <si>
    <t xml:space="preserve">n × new logos at avg €25K ACV</t>
  </si>
  <si>
    <t xml:space="preserve">Outbound prospecting on ICP list: discovery mail + qualification call per qualification criteria</t>
  </si>
  <si>
    <t xml:space="preserve">5 per month, in buckets of 10</t>
  </si>
  <si>
    <t xml:space="preserve">Lead + call tracked in CRM</t>
  </si>
  <si>
    <t xml:space="preserve">Education</t>
  </si>
  <si>
    <t xml:space="preserve">Feeds the objective above</t>
  </si>
  <si>
    <t xml:space="preserve">Pipeline coverage 3× on NC/EP</t>
  </si>
  <si>
    <t xml:space="preserve">Vertical webinar + follow-up sequence per segment</t>
  </si>
  <si>
    <t xml:space="preserve">1 webinar / quarter per segment</t>
  </si>
  <si>
    <t xml:space="preserve">Attendees → MQL in CRM</t>
  </si>
  <si>
    <t xml:space="preserve">Marketing + AM</t>
  </si>
  <si>
    <t xml:space="preserve">ACTIVITY MIX CHECK — does the activity portfolio match where growth must come from?</t>
  </si>
  <si>
    <t xml:space="preserve">LEFT-side activities (Awareness/Education/Selection):</t>
  </si>
  <si>
    <t xml:space="preserve">LEFT-side growth € (tab 2):</t>
  </si>
  <si>
    <t xml:space="preserve">RIGHT-side activities (Onboarding/Impact/Growth):</t>
  </si>
  <si>
    <t xml:space="preserve">RIGHT-side growth € (tab 2):</t>
  </si>
  <si>
    <t xml:space="preserve">If 60% of growth sits on one side but 80% of activities on the other — that is the gap to fix.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</si>
</sst>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€#,##0;&quot;(€&quot;#,##0\);\-"/>
    <numFmt numFmtId="166" formatCode="0.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E2A47"/>
      <name val="Arial"/>
      <family val="0"/>
      <charset val="1"/>
    </font>
    <font>
      <sz val="11"/>
      <color rgb="FF41566E"/>
      <name val="Arial"/>
      <family val="0"/>
      <charset val="1"/>
    </font>
    <font>
      <b val="true"/>
      <sz val="10"/>
      <color rgb="FF0E2A47"/>
      <name val="Arial"/>
      <family val="0"/>
      <charset val="1"/>
    </font>
    <font>
      <sz val="10"/>
      <color rgb="FF41566E"/>
      <name val="Arial"/>
      <family val="0"/>
      <charset val="1"/>
    </font>
    <font>
      <b val="true"/>
      <sz val="13"/>
      <color rgb="FF0E2A47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00800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E2A47"/>
        <bgColor rgb="FF333333"/>
      </patternFill>
    </fill>
    <fill>
      <patternFill patternType="solid">
        <fgColor rgb="FFF2F6FA"/>
        <bgColor rgb="FFFFFFFF"/>
      </patternFill>
    </fill>
    <fill>
      <patternFill patternType="solid">
        <fgColor rgb="FFE8961E"/>
        <bgColor rgb="FFFF808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9CCDF"/>
      </left>
      <right/>
      <top style="thin">
        <color rgb="FFB9CCDF"/>
      </top>
      <bottom style="thin">
        <color rgb="FFB9CCDF"/>
      </bottom>
      <diagonal/>
    </border>
    <border diagonalUp="false" diagonalDown="false">
      <left style="thin">
        <color rgb="FFB9CCDF"/>
      </left>
      <right style="thin">
        <color rgb="FFB9CCDF"/>
      </right>
      <top style="thin">
        <color rgb="FFB9CCDF"/>
      </top>
      <bottom style="thin">
        <color rgb="FFB9CCDF"/>
      </bottom>
      <diagonal/>
    </border>
    <border diagonalUp="false" diagonalDown="false">
      <left style="thin">
        <color rgb="FFB9CCDF"/>
      </left>
      <right/>
      <top style="thin">
        <color rgb="FFB9CCD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3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5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3" fillId="5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5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CDF"/>
      <rgbColor rgb="FF808080"/>
      <rgbColor rgb="FF9999FF"/>
      <rgbColor rgb="FF993366"/>
      <rgbColor rgb="FFF2F6F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8961E"/>
      <rgbColor rgb="FFFF6600"/>
      <rgbColor rgb="FF41566E"/>
      <rgbColor rgb="FF969696"/>
      <rgbColor rgb="FF0E2A47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95"/>
  </cols>
  <sheetData>
    <row r="2" customFormat="false" ht="64.15" hidden="false" customHeight="false" outlineLevel="0" collapsed="false">
      <c r="B2" s="1" t="s">
        <v>0</v>
      </c>
    </row>
    <row r="3" customFormat="false" ht="39.55" hidden="false" customHeight="false" outlineLevel="0" collapsed="false">
      <c r="B3" s="2" t="s">
        <v>1</v>
      </c>
    </row>
    <row r="5" customFormat="false" ht="45.75" hidden="false" customHeight="true" outlineLevel="0" collapsed="false">
      <c r="B5" s="3" t="s">
        <v>2</v>
      </c>
      <c r="C5" s="4" t="s">
        <v>3</v>
      </c>
    </row>
    <row r="7" customFormat="false" ht="45.75" hidden="false" customHeight="true" outlineLevel="0" collapsed="false">
      <c r="B7" s="3" t="s">
        <v>4</v>
      </c>
      <c r="C7" s="4" t="s">
        <v>5</v>
      </c>
    </row>
    <row r="9" customFormat="false" ht="45.75" hidden="false" customHeight="true" outlineLevel="0" collapsed="false">
      <c r="B9" s="3" t="s">
        <v>6</v>
      </c>
      <c r="C9" s="4" t="s">
        <v>7</v>
      </c>
    </row>
    <row r="11" customFormat="false" ht="45.75" hidden="false" customHeight="true" outlineLevel="0" collapsed="false">
      <c r="B11" s="3" t="s">
        <v>8</v>
      </c>
      <c r="C11" s="4" t="s">
        <v>9</v>
      </c>
    </row>
    <row r="13" customFormat="false" ht="45.75" hidden="false" customHeight="true" outlineLevel="0" collapsed="false">
      <c r="B13" s="3" t="s">
        <v>10</v>
      </c>
      <c r="C13" s="4" t="s">
        <v>11</v>
      </c>
    </row>
    <row r="15" customFormat="false" ht="45.75" hidden="false" customHeight="true" outlineLevel="0" collapsed="false">
      <c r="B15" s="3" t="s">
        <v>12</v>
      </c>
      <c r="C15" s="4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34"/>
    <col collapsed="false" customWidth="true" hidden="false" outlineLevel="0" max="4" min="4" style="0" width="30"/>
    <col collapsed="false" customWidth="true" hidden="false" outlineLevel="0" max="5" min="5" style="0" width="22"/>
    <col collapsed="false" customWidth="true" hidden="false" outlineLevel="0" max="6" min="6" style="0" width="26"/>
  </cols>
  <sheetData>
    <row r="1" customFormat="false" ht="44" hidden="false" customHeight="false" outlineLevel="0" collapsed="false">
      <c r="A1" s="5" t="s">
        <v>14</v>
      </c>
    </row>
    <row r="2" customFormat="false" ht="35.05" hidden="false" customHeight="false" outlineLevel="0" collapsed="false">
      <c r="A2" s="4" t="s">
        <v>15</v>
      </c>
    </row>
    <row r="4" customFormat="false" ht="23.85" hidden="false" customHeight="false" outlineLevel="0" collapsed="false">
      <c r="A4" s="3" t="s">
        <v>16</v>
      </c>
    </row>
    <row r="5" customFormat="false" ht="39.75" hidden="false" customHeight="true" outlineLevel="0" collapsed="false">
      <c r="A5" s="6" t="s">
        <v>17</v>
      </c>
      <c r="B5" s="6"/>
      <c r="C5" s="6"/>
      <c r="D5" s="6"/>
      <c r="E5" s="6"/>
      <c r="F5" s="6"/>
      <c r="G5" s="6"/>
      <c r="H5" s="6"/>
    </row>
    <row r="7" customFormat="false" ht="35.05" hidden="false" customHeight="false" outlineLevel="0" collapsed="false">
      <c r="A7" s="3" t="s">
        <v>18</v>
      </c>
    </row>
    <row r="8" customFormat="false" ht="23.85" hidden="false" customHeight="false" outlineLevel="0" collapsed="false">
      <c r="A8" s="7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</row>
    <row r="9" customFormat="false" ht="51.75" hidden="false" customHeight="true" outlineLevel="0" collapsed="false">
      <c r="A9" s="8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</row>
    <row r="10" customFormat="false" ht="51.75" hidden="false" customHeight="true" outlineLevel="0" collapsed="false">
      <c r="A10" s="8" t="s">
        <v>31</v>
      </c>
      <c r="B10" s="8"/>
      <c r="C10" s="8"/>
      <c r="D10" s="8"/>
      <c r="E10" s="8"/>
      <c r="F10" s="8"/>
    </row>
    <row r="11" customFormat="false" ht="51.75" hidden="false" customHeight="true" outlineLevel="0" collapsed="false">
      <c r="A11" s="8" t="s">
        <v>32</v>
      </c>
      <c r="B11" s="8"/>
      <c r="C11" s="8"/>
      <c r="D11" s="8"/>
      <c r="E11" s="8"/>
      <c r="F11" s="8"/>
    </row>
    <row r="13" customFormat="false" ht="15" hidden="false" customHeight="false" outlineLevel="0" collapsed="false">
      <c r="A13" s="3" t="s">
        <v>33</v>
      </c>
    </row>
    <row r="14" customFormat="false" ht="23.85" hidden="false" customHeight="false" outlineLevel="0" collapsed="false">
      <c r="A14" s="7" t="s">
        <v>34</v>
      </c>
      <c r="B14" s="7" t="s">
        <v>35</v>
      </c>
      <c r="C14" s="7" t="s">
        <v>36</v>
      </c>
    </row>
    <row r="15" customFormat="false" ht="39.75" hidden="false" customHeight="true" outlineLevel="0" collapsed="false">
      <c r="A15" s="8" t="s">
        <v>37</v>
      </c>
      <c r="B15" s="8" t="s">
        <v>38</v>
      </c>
      <c r="C15" s="8" t="s">
        <v>39</v>
      </c>
    </row>
  </sheetData>
  <mergeCells count="1">
    <mergeCell ref="A5:H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6"/>
    <col collapsed="false" customWidth="true" hidden="false" outlineLevel="0" max="4" min="3" style="0" width="24"/>
    <col collapsed="false" customWidth="true" hidden="false" outlineLevel="0" max="5" min="5" style="0" width="16"/>
  </cols>
  <sheetData>
    <row r="1" customFormat="false" ht="86.55" hidden="false" customHeight="false" outlineLevel="0" collapsed="false">
      <c r="A1" s="5" t="s">
        <v>40</v>
      </c>
    </row>
    <row r="2" customFormat="false" ht="68.65" hidden="false" customHeight="false" outlineLevel="0" collapsed="false">
      <c r="A2" s="4" t="s">
        <v>41</v>
      </c>
    </row>
    <row r="4" customFormat="false" ht="23.85" hidden="false" customHeight="false" outlineLevel="0" collapsed="false">
      <c r="A4" s="7" t="s">
        <v>42</v>
      </c>
      <c r="B4" s="7" t="s">
        <v>43</v>
      </c>
      <c r="C4" s="7" t="s">
        <v>44</v>
      </c>
      <c r="D4" s="7" t="s">
        <v>45</v>
      </c>
      <c r="E4" s="7" t="s">
        <v>46</v>
      </c>
    </row>
    <row r="5" customFormat="false" ht="23.85" hidden="false" customHeight="false" outlineLevel="0" collapsed="false">
      <c r="A5" s="9" t="s">
        <v>47</v>
      </c>
      <c r="B5" s="10" t="s">
        <v>48</v>
      </c>
      <c r="C5" s="10" t="s">
        <v>49</v>
      </c>
      <c r="D5" s="11" t="n">
        <v>1200000</v>
      </c>
      <c r="E5" s="12" t="n">
        <f aca="false">IF($D$10=0,0,D5/$D$10)</f>
        <v>0.48</v>
      </c>
    </row>
    <row r="6" customFormat="false" ht="23.85" hidden="false" customHeight="false" outlineLevel="0" collapsed="false">
      <c r="A6" s="9" t="s">
        <v>50</v>
      </c>
      <c r="B6" s="10" t="s">
        <v>48</v>
      </c>
      <c r="C6" s="10" t="s">
        <v>51</v>
      </c>
      <c r="D6" s="11" t="n">
        <v>400000</v>
      </c>
      <c r="E6" s="12" t="n">
        <f aca="false">IF($D$10=0,0,D6/$D$10)</f>
        <v>0.16</v>
      </c>
    </row>
    <row r="7" customFormat="false" ht="23.85" hidden="false" customHeight="false" outlineLevel="0" collapsed="false">
      <c r="A7" s="9" t="s">
        <v>52</v>
      </c>
      <c r="B7" s="10" t="s">
        <v>53</v>
      </c>
      <c r="C7" s="10" t="s">
        <v>54</v>
      </c>
      <c r="D7" s="11" t="n">
        <v>300000</v>
      </c>
      <c r="E7" s="12" t="n">
        <f aca="false">IF($D$10=0,0,D7/$D$10)</f>
        <v>0.12</v>
      </c>
    </row>
    <row r="8" customFormat="false" ht="23.85" hidden="false" customHeight="false" outlineLevel="0" collapsed="false">
      <c r="A8" s="9" t="s">
        <v>55</v>
      </c>
      <c r="B8" s="10" t="s">
        <v>56</v>
      </c>
      <c r="C8" s="10" t="s">
        <v>57</v>
      </c>
      <c r="D8" s="11" t="n">
        <v>500000</v>
      </c>
      <c r="E8" s="12" t="n">
        <f aca="false">IF($D$10=0,0,D8/$D$10)</f>
        <v>0.2</v>
      </c>
    </row>
    <row r="9" customFormat="false" ht="15" hidden="false" customHeight="false" outlineLevel="0" collapsed="false">
      <c r="A9" s="9" t="s">
        <v>58</v>
      </c>
      <c r="B9" s="10" t="s">
        <v>59</v>
      </c>
      <c r="C9" s="10" t="s">
        <v>60</v>
      </c>
      <c r="D9" s="11" t="n">
        <v>100000</v>
      </c>
      <c r="E9" s="12" t="n">
        <f aca="false">IF($D$10=0,0,D9/$D$10)</f>
        <v>0.04</v>
      </c>
    </row>
    <row r="10" customFormat="false" ht="15" hidden="false" customHeight="false" outlineLevel="0" collapsed="false">
      <c r="A10" s="13" t="s">
        <v>61</v>
      </c>
      <c r="B10" s="14"/>
      <c r="C10" s="14"/>
      <c r="D10" s="15" t="n">
        <f aca="false">SUM(D5:D9)</f>
        <v>2500000</v>
      </c>
      <c r="E10" s="12" t="n">
        <f aca="false">SUM(E5:E9)</f>
        <v>1</v>
      </c>
    </row>
    <row r="12" customFormat="false" ht="35.05" hidden="false" customHeight="false" outlineLevel="0" collapsed="false">
      <c r="A12" s="3" t="s">
        <v>62</v>
      </c>
    </row>
    <row r="14" customFormat="false" ht="24" hidden="false" customHeight="true" outlineLevel="0" collapsed="false">
      <c r="A14" s="16" t="s">
        <v>63</v>
      </c>
      <c r="B14" s="17" t="str">
        <f aca="false">"ACQUIRE  " &amp; TEXT(D8,"€#,##0")</f>
        <v>ACQUIRE  €500,000</v>
      </c>
      <c r="C14" s="17"/>
      <c r="D14" s="17" t="str">
        <f aca="false">"DIVERSIFY  " &amp; TEXT(D9,"€#,##0")</f>
        <v>DIVERSIFY  €100,000</v>
      </c>
      <c r="E14" s="17"/>
    </row>
    <row r="15" customFormat="false" ht="24" hidden="false" customHeight="true" outlineLevel="0" collapsed="false">
      <c r="B15" s="17"/>
      <c r="C15" s="17"/>
      <c r="D15" s="17"/>
      <c r="E15" s="17"/>
    </row>
    <row r="16" customFormat="false" ht="24" hidden="false" customHeight="true" outlineLevel="0" collapsed="false">
      <c r="A16" s="16" t="s">
        <v>64</v>
      </c>
      <c r="B16" s="17" t="str">
        <f aca="false">"DEFEND + GROW  " &amp; TEXT(D5+D6,"€#,##0")</f>
        <v>DEFEND + GROW  €1,600,000</v>
      </c>
      <c r="C16" s="17"/>
      <c r="D16" s="17" t="str">
        <f aca="false">"EXPAND  " &amp; TEXT(D7,"€#,##0")</f>
        <v>EXPAND  €300,000</v>
      </c>
      <c r="E16" s="17"/>
    </row>
    <row r="17" customFormat="false" ht="24" hidden="false" customHeight="true" outlineLevel="0" collapsed="false">
      <c r="B17" s="17"/>
      <c r="C17" s="17"/>
      <c r="D17" s="17"/>
      <c r="E17" s="17"/>
    </row>
    <row r="18" customFormat="false" ht="15" hidden="false" customHeight="false" outlineLevel="0" collapsed="false">
      <c r="B18" s="16" t="s">
        <v>65</v>
      </c>
      <c r="D18" s="16" t="s">
        <v>66</v>
      </c>
    </row>
    <row r="20" customFormat="false" ht="15" hidden="false" customHeight="false" outlineLevel="0" collapsed="false">
      <c r="A20" s="3" t="s">
        <v>67</v>
      </c>
      <c r="B20" s="18" t="s">
        <v>68</v>
      </c>
      <c r="C20" s="19" t="n">
        <f aca="false">D8+D9</f>
        <v>600000</v>
      </c>
    </row>
    <row r="21" customFormat="false" ht="15" hidden="false" customHeight="false" outlineLevel="0" collapsed="false">
      <c r="B21" s="18" t="s">
        <v>69</v>
      </c>
      <c r="C21" s="19" t="n">
        <f aca="false">D5+D6+D7</f>
        <v>1900000</v>
      </c>
    </row>
  </sheetData>
  <mergeCells count="4">
    <mergeCell ref="B14:C15"/>
    <mergeCell ref="D14:E15"/>
    <mergeCell ref="B16:C17"/>
    <mergeCell ref="D16:E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2"/>
    <col collapsed="false" customWidth="true" hidden="false" outlineLevel="0" max="6" min="3" style="0" width="16"/>
  </cols>
  <sheetData>
    <row r="1" customFormat="false" ht="58.2" hidden="false" customHeight="false" outlineLevel="0" collapsed="false">
      <c r="A1" s="5" t="s">
        <v>70</v>
      </c>
    </row>
    <row r="2" customFormat="false" ht="27.75" hidden="false" customHeight="true" outlineLevel="0" collapsed="false">
      <c r="A2" s="4" t="s">
        <v>71</v>
      </c>
    </row>
    <row r="4" customFormat="false" ht="15" hidden="false" customHeight="false" outlineLevel="0" collapsed="false">
      <c r="A4" s="7" t="s">
        <v>72</v>
      </c>
      <c r="B4" s="7" t="s">
        <v>42</v>
      </c>
      <c r="C4" s="7" t="s">
        <v>73</v>
      </c>
      <c r="D4" s="7" t="s">
        <v>74</v>
      </c>
      <c r="E4" s="7" t="s">
        <v>75</v>
      </c>
      <c r="F4" s="7" t="s">
        <v>76</v>
      </c>
    </row>
    <row r="5" customFormat="false" ht="26.85" hidden="false" customHeight="false" outlineLevel="0" collapsed="false">
      <c r="A5" s="20" t="str">
        <f aca="false">'1 Strategic Canvas'!A9</f>
        <v>Segment 1 — MM Food Mfg</v>
      </c>
      <c r="B5" s="10" t="s">
        <v>47</v>
      </c>
      <c r="C5" s="11" t="n">
        <v>1000000</v>
      </c>
      <c r="D5" s="11" t="n">
        <v>1100000</v>
      </c>
      <c r="E5" s="11" t="n">
        <v>1200000</v>
      </c>
      <c r="F5" s="19" t="n">
        <f aca="false">E5-D5</f>
        <v>100000</v>
      </c>
    </row>
    <row r="6" customFormat="false" ht="15" hidden="false" customHeight="false" outlineLevel="0" collapsed="false">
      <c r="B6" s="10" t="s">
        <v>50</v>
      </c>
      <c r="C6" s="11" t="n">
        <v>200000</v>
      </c>
      <c r="D6" s="11" t="n">
        <v>250000</v>
      </c>
      <c r="E6" s="11" t="n">
        <v>400000</v>
      </c>
      <c r="F6" s="19" t="n">
        <f aca="false">E6-D6</f>
        <v>150000</v>
      </c>
    </row>
    <row r="7" customFormat="false" ht="15" hidden="false" customHeight="false" outlineLevel="0" collapsed="false">
      <c r="B7" s="10" t="s">
        <v>52</v>
      </c>
      <c r="C7" s="11" t="n">
        <v>0</v>
      </c>
      <c r="D7" s="11" t="n">
        <v>100000</v>
      </c>
      <c r="E7" s="11" t="n">
        <v>300000</v>
      </c>
      <c r="F7" s="19" t="n">
        <f aca="false">E7-D7</f>
        <v>200000</v>
      </c>
    </row>
    <row r="8" customFormat="false" ht="15" hidden="false" customHeight="false" outlineLevel="0" collapsed="false">
      <c r="B8" s="10" t="s">
        <v>55</v>
      </c>
      <c r="C8" s="11" t="n">
        <v>150000</v>
      </c>
      <c r="D8" s="11" t="n">
        <v>200000</v>
      </c>
      <c r="E8" s="11" t="n">
        <v>500000</v>
      </c>
      <c r="F8" s="19" t="n">
        <f aca="false">E8-D8</f>
        <v>300000</v>
      </c>
    </row>
    <row r="9" customFormat="false" ht="15" hidden="false" customHeight="false" outlineLevel="0" collapsed="false">
      <c r="B9" s="10" t="s">
        <v>58</v>
      </c>
      <c r="C9" s="11" t="n">
        <v>0</v>
      </c>
      <c r="D9" s="11" t="n">
        <v>0</v>
      </c>
      <c r="E9" s="11" t="n">
        <v>100000</v>
      </c>
      <c r="F9" s="19" t="n">
        <f aca="false">E9-D9</f>
        <v>100000</v>
      </c>
    </row>
    <row r="10" customFormat="false" ht="15" hidden="false" customHeight="false" outlineLevel="0" collapsed="false">
      <c r="B10" s="10" t="s">
        <v>77</v>
      </c>
      <c r="C10" s="11" t="n">
        <v>-80000</v>
      </c>
      <c r="D10" s="11" t="n">
        <v>-90000</v>
      </c>
      <c r="E10" s="11" t="n">
        <v>-100000</v>
      </c>
      <c r="F10" s="19" t="n">
        <f aca="false">E10-D10</f>
        <v>-10000</v>
      </c>
    </row>
    <row r="11" customFormat="false" ht="15" hidden="false" customHeight="false" outlineLevel="0" collapsed="false">
      <c r="B11" s="13" t="s">
        <v>78</v>
      </c>
      <c r="C11" s="21" t="n">
        <f aca="false">SUM(C5:C10)</f>
        <v>1270000</v>
      </c>
      <c r="D11" s="21" t="n">
        <f aca="false">SUM(D5:D10)</f>
        <v>1560000</v>
      </c>
      <c r="E11" s="21" t="n">
        <f aca="false">SUM(E5:E10)</f>
        <v>2400000</v>
      </c>
      <c r="F11" s="21" t="n">
        <f aca="false">SUM(F5:F10)</f>
        <v>840000</v>
      </c>
    </row>
    <row r="12" customFormat="false" ht="15" hidden="false" customHeight="false" outlineLevel="0" collapsed="false">
      <c r="B12" s="22" t="s">
        <v>79</v>
      </c>
      <c r="E12" s="23" t="n">
        <f aca="false">IF(SUM(D5:D7)=0,0,(SUM(E5:E7)+E10)/SUM(D5:D7))</f>
        <v>1.24137931034483</v>
      </c>
    </row>
    <row r="14" customFormat="false" ht="26.85" hidden="false" customHeight="false" outlineLevel="0" collapsed="false">
      <c r="A14" s="20" t="str">
        <f aca="false">'1 Strategic Canvas'!A10</f>
        <v>Segment 2 — Enterprise Logistics</v>
      </c>
      <c r="B14" s="10" t="s">
        <v>47</v>
      </c>
      <c r="C14" s="24"/>
      <c r="D14" s="24"/>
      <c r="E14" s="24"/>
      <c r="F14" s="19" t="n">
        <f aca="false">E14-D14</f>
        <v>0</v>
      </c>
    </row>
    <row r="15" customFormat="false" ht="15" hidden="false" customHeight="false" outlineLevel="0" collapsed="false">
      <c r="B15" s="10" t="s">
        <v>50</v>
      </c>
      <c r="C15" s="24"/>
      <c r="D15" s="24"/>
      <c r="E15" s="24"/>
      <c r="F15" s="19" t="n">
        <f aca="false">E15-D15</f>
        <v>0</v>
      </c>
    </row>
    <row r="16" customFormat="false" ht="15" hidden="false" customHeight="false" outlineLevel="0" collapsed="false">
      <c r="B16" s="10" t="s">
        <v>52</v>
      </c>
      <c r="C16" s="24"/>
      <c r="D16" s="24"/>
      <c r="E16" s="24"/>
      <c r="F16" s="19" t="n">
        <f aca="false">E16-D16</f>
        <v>0</v>
      </c>
    </row>
    <row r="17" customFormat="false" ht="15" hidden="false" customHeight="false" outlineLevel="0" collapsed="false">
      <c r="B17" s="10" t="s">
        <v>55</v>
      </c>
      <c r="C17" s="24"/>
      <c r="D17" s="24"/>
      <c r="E17" s="24"/>
      <c r="F17" s="19" t="n">
        <f aca="false">E17-D17</f>
        <v>0</v>
      </c>
    </row>
    <row r="18" customFormat="false" ht="15" hidden="false" customHeight="false" outlineLevel="0" collapsed="false">
      <c r="B18" s="10" t="s">
        <v>58</v>
      </c>
      <c r="C18" s="24"/>
      <c r="D18" s="24"/>
      <c r="E18" s="24"/>
      <c r="F18" s="19" t="n">
        <f aca="false">E18-D18</f>
        <v>0</v>
      </c>
    </row>
    <row r="19" customFormat="false" ht="15" hidden="false" customHeight="false" outlineLevel="0" collapsed="false">
      <c r="B19" s="10" t="s">
        <v>77</v>
      </c>
      <c r="C19" s="24"/>
      <c r="D19" s="24"/>
      <c r="E19" s="24"/>
      <c r="F19" s="19" t="n">
        <f aca="false">E19-D19</f>
        <v>0</v>
      </c>
    </row>
    <row r="20" customFormat="false" ht="15" hidden="false" customHeight="false" outlineLevel="0" collapsed="false">
      <c r="B20" s="13" t="s">
        <v>78</v>
      </c>
      <c r="C20" s="21" t="n">
        <f aca="false">SUM(C14:C19)</f>
        <v>0</v>
      </c>
      <c r="D20" s="21" t="n">
        <f aca="false">SUM(D14:D19)</f>
        <v>0</v>
      </c>
      <c r="E20" s="21" t="n">
        <f aca="false">SUM(E14:E19)</f>
        <v>0</v>
      </c>
      <c r="F20" s="21" t="n">
        <f aca="false">SUM(F14:F19)</f>
        <v>0</v>
      </c>
    </row>
    <row r="21" customFormat="false" ht="15" hidden="false" customHeight="false" outlineLevel="0" collapsed="false">
      <c r="B21" s="22" t="s">
        <v>79</v>
      </c>
      <c r="E21" s="23" t="n">
        <f aca="false">IF(SUM(D14:D16)=0,0,(SUM(E14:E16)+E19)/SUM(D14:D16))</f>
        <v>0</v>
      </c>
    </row>
    <row r="23" customFormat="false" ht="26.85" hidden="false" customHeight="false" outlineLevel="0" collapsed="false">
      <c r="A23" s="20" t="str">
        <f aca="false">'1 Strategic Canvas'!A11</f>
        <v>Segment 3 — (name it or leave empty)</v>
      </c>
      <c r="B23" s="10" t="s">
        <v>47</v>
      </c>
      <c r="C23" s="24"/>
      <c r="D23" s="24"/>
      <c r="E23" s="24"/>
      <c r="F23" s="19" t="n">
        <f aca="false">E23-D23</f>
        <v>0</v>
      </c>
    </row>
    <row r="24" customFormat="false" ht="15" hidden="false" customHeight="false" outlineLevel="0" collapsed="false">
      <c r="B24" s="10" t="s">
        <v>50</v>
      </c>
      <c r="C24" s="24"/>
      <c r="D24" s="24"/>
      <c r="E24" s="24"/>
      <c r="F24" s="19" t="n">
        <f aca="false">E24-D24</f>
        <v>0</v>
      </c>
    </row>
    <row r="25" customFormat="false" ht="15" hidden="false" customHeight="false" outlineLevel="0" collapsed="false">
      <c r="B25" s="10" t="s">
        <v>52</v>
      </c>
      <c r="C25" s="24"/>
      <c r="D25" s="24"/>
      <c r="E25" s="24"/>
      <c r="F25" s="19" t="n">
        <f aca="false">E25-D25</f>
        <v>0</v>
      </c>
    </row>
    <row r="26" customFormat="false" ht="15" hidden="false" customHeight="false" outlineLevel="0" collapsed="false">
      <c r="B26" s="10" t="s">
        <v>55</v>
      </c>
      <c r="C26" s="24"/>
      <c r="D26" s="24"/>
      <c r="E26" s="24"/>
      <c r="F26" s="19" t="n">
        <f aca="false">E26-D26</f>
        <v>0</v>
      </c>
    </row>
    <row r="27" customFormat="false" ht="15" hidden="false" customHeight="false" outlineLevel="0" collapsed="false">
      <c r="B27" s="10" t="s">
        <v>58</v>
      </c>
      <c r="C27" s="24"/>
      <c r="D27" s="24"/>
      <c r="E27" s="24"/>
      <c r="F27" s="19" t="n">
        <f aca="false">E27-D27</f>
        <v>0</v>
      </c>
    </row>
    <row r="28" customFormat="false" ht="15" hidden="false" customHeight="false" outlineLevel="0" collapsed="false">
      <c r="B28" s="10" t="s">
        <v>77</v>
      </c>
      <c r="C28" s="24"/>
      <c r="D28" s="24"/>
      <c r="E28" s="24"/>
      <c r="F28" s="19" t="n">
        <f aca="false">E28-D28</f>
        <v>0</v>
      </c>
    </row>
    <row r="29" customFormat="false" ht="15" hidden="false" customHeight="false" outlineLevel="0" collapsed="false">
      <c r="B29" s="13" t="s">
        <v>78</v>
      </c>
      <c r="C29" s="21" t="n">
        <f aca="false">SUM(C23:C28)</f>
        <v>0</v>
      </c>
      <c r="D29" s="21" t="n">
        <f aca="false">SUM(D23:D28)</f>
        <v>0</v>
      </c>
      <c r="E29" s="21" t="n">
        <f aca="false">SUM(E23:E28)</f>
        <v>0</v>
      </c>
      <c r="F29" s="21" t="n">
        <f aca="false">SUM(F23:F28)</f>
        <v>0</v>
      </c>
    </row>
    <row r="30" customFormat="false" ht="15" hidden="false" customHeight="false" outlineLevel="0" collapsed="false">
      <c r="B30" s="22" t="s">
        <v>79</v>
      </c>
      <c r="E30" s="23" t="n">
        <f aca="false">IF(SUM(D23:D25)=0,0,(SUM(E23:E25)+E28)/SUM(D23:D25))</f>
        <v>0</v>
      </c>
    </row>
    <row r="32" customFormat="false" ht="15" hidden="false" customHeight="false" outlineLevel="0" collapsed="false">
      <c r="A32" s="3" t="s">
        <v>80</v>
      </c>
    </row>
    <row r="33" customFormat="false" ht="35.05" hidden="false" customHeight="false" outlineLevel="0" collapsed="false">
      <c r="B33" s="18" t="s">
        <v>81</v>
      </c>
      <c r="E33" s="19" t="n">
        <f aca="false">SUM(F5:F9)+SUM(F14:F18)+SUM(F23:F27)</f>
        <v>850000</v>
      </c>
    </row>
    <row r="34" customFormat="false" ht="15" hidden="false" customHeight="false" outlineLevel="0" collapsed="false">
      <c r="B34" s="18" t="s">
        <v>82</v>
      </c>
      <c r="E34" s="25" t="n">
        <f aca="false">'2 Income Model'!D10</f>
        <v>2500000</v>
      </c>
    </row>
    <row r="35" customFormat="false" ht="23.85" hidden="false" customHeight="false" outlineLevel="0" collapsed="false">
      <c r="B35" s="18" t="s">
        <v>83</v>
      </c>
      <c r="E35" s="15" t="n">
        <f aca="false">E33-E34</f>
        <v>-1650000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3" min="3" style="0" width="24"/>
    <col collapsed="false" customWidth="true" hidden="false" outlineLevel="0" max="4" min="4" style="0" width="28"/>
    <col collapsed="false" customWidth="true" hidden="false" outlineLevel="0" max="5" min="5" style="0" width="36"/>
    <col collapsed="false" customWidth="true" hidden="false" outlineLevel="0" max="6" min="6" style="0" width="26"/>
    <col collapsed="false" customWidth="true" hidden="false" outlineLevel="0" max="7" min="7" style="0" width="22"/>
    <col collapsed="false" customWidth="true" hidden="false" outlineLevel="0" max="8" min="8" style="0" width="18"/>
  </cols>
  <sheetData>
    <row r="1" customFormat="false" ht="58.2" hidden="false" customHeight="false" outlineLevel="0" collapsed="false">
      <c r="A1" s="5" t="s">
        <v>84</v>
      </c>
    </row>
    <row r="2" customFormat="false" ht="124.6" hidden="false" customHeight="false" outlineLevel="0" collapsed="false">
      <c r="A2" s="4" t="s">
        <v>85</v>
      </c>
    </row>
    <row r="4" customFormat="false" ht="15" hidden="false" customHeight="false" outlineLevel="0" collapsed="false">
      <c r="A4" s="7" t="s">
        <v>42</v>
      </c>
      <c r="B4" s="7" t="s">
        <v>86</v>
      </c>
      <c r="C4" s="7" t="s">
        <v>87</v>
      </c>
      <c r="D4" s="7" t="s">
        <v>88</v>
      </c>
      <c r="E4" s="7" t="s">
        <v>89</v>
      </c>
      <c r="F4" s="7" t="s">
        <v>90</v>
      </c>
      <c r="G4" s="7" t="s">
        <v>91</v>
      </c>
      <c r="H4" s="7" t="s">
        <v>92</v>
      </c>
    </row>
    <row r="5" customFormat="false" ht="42" hidden="false" customHeight="true" outlineLevel="0" collapsed="false">
      <c r="A5" s="8" t="s">
        <v>47</v>
      </c>
      <c r="B5" s="8" t="s">
        <v>93</v>
      </c>
      <c r="C5" s="8" t="s">
        <v>94</v>
      </c>
      <c r="D5" s="8" t="s">
        <v>95</v>
      </c>
      <c r="E5" s="8" t="s">
        <v>96</v>
      </c>
      <c r="F5" s="8" t="s">
        <v>97</v>
      </c>
      <c r="G5" s="8" t="s">
        <v>98</v>
      </c>
      <c r="H5" s="8" t="s">
        <v>99</v>
      </c>
    </row>
    <row r="6" customFormat="false" ht="42" hidden="false" customHeight="true" outlineLevel="0" collapsed="false">
      <c r="A6" s="8" t="s">
        <v>47</v>
      </c>
      <c r="B6" s="8" t="s">
        <v>93</v>
      </c>
      <c r="C6" s="8" t="s">
        <v>100</v>
      </c>
      <c r="D6" s="8" t="s">
        <v>101</v>
      </c>
      <c r="E6" s="8" t="s">
        <v>102</v>
      </c>
      <c r="F6" s="8" t="s">
        <v>103</v>
      </c>
      <c r="G6" s="8" t="s">
        <v>104</v>
      </c>
      <c r="H6" s="8" t="s">
        <v>105</v>
      </c>
    </row>
    <row r="7" customFormat="false" ht="42" hidden="false" customHeight="true" outlineLevel="0" collapsed="false">
      <c r="A7" s="8" t="s">
        <v>50</v>
      </c>
      <c r="B7" s="8" t="s">
        <v>106</v>
      </c>
      <c r="C7" s="8" t="s">
        <v>107</v>
      </c>
      <c r="D7" s="8" t="s">
        <v>108</v>
      </c>
      <c r="E7" s="8" t="s">
        <v>109</v>
      </c>
      <c r="F7" s="8" t="s">
        <v>110</v>
      </c>
      <c r="G7" s="8" t="s">
        <v>111</v>
      </c>
      <c r="H7" s="8" t="s">
        <v>112</v>
      </c>
    </row>
    <row r="8" customFormat="false" ht="42" hidden="false" customHeight="true" outlineLevel="0" collapsed="false">
      <c r="A8" s="8" t="s">
        <v>52</v>
      </c>
      <c r="B8" s="8" t="s">
        <v>106</v>
      </c>
      <c r="C8" s="8" t="s">
        <v>113</v>
      </c>
      <c r="D8" s="8" t="s">
        <v>114</v>
      </c>
      <c r="E8" s="8" t="s">
        <v>115</v>
      </c>
      <c r="F8" s="8" t="s">
        <v>116</v>
      </c>
      <c r="G8" s="8" t="s">
        <v>117</v>
      </c>
      <c r="H8" s="8" t="s">
        <v>118</v>
      </c>
    </row>
    <row r="9" customFormat="false" ht="42" hidden="false" customHeight="true" outlineLevel="0" collapsed="false">
      <c r="A9" s="8" t="s">
        <v>55</v>
      </c>
      <c r="B9" s="8" t="s">
        <v>119</v>
      </c>
      <c r="C9" s="8" t="s">
        <v>120</v>
      </c>
      <c r="D9" s="8" t="s">
        <v>121</v>
      </c>
      <c r="E9" s="8" t="s">
        <v>122</v>
      </c>
      <c r="F9" s="8" t="s">
        <v>123</v>
      </c>
      <c r="G9" s="8" t="s">
        <v>124</v>
      </c>
      <c r="H9" s="8" t="s">
        <v>118</v>
      </c>
    </row>
    <row r="10" customFormat="false" ht="42" hidden="false" customHeight="true" outlineLevel="0" collapsed="false">
      <c r="A10" s="8" t="s">
        <v>55</v>
      </c>
      <c r="B10" s="8" t="s">
        <v>125</v>
      </c>
      <c r="C10" s="8" t="s">
        <v>126</v>
      </c>
      <c r="D10" s="8" t="s">
        <v>127</v>
      </c>
      <c r="E10" s="8" t="s">
        <v>128</v>
      </c>
      <c r="F10" s="8" t="s">
        <v>129</v>
      </c>
      <c r="G10" s="8" t="s">
        <v>130</v>
      </c>
      <c r="H10" s="8" t="s">
        <v>131</v>
      </c>
    </row>
    <row r="11" customFormat="false" ht="15" hidden="false" customHeight="false" outlineLevel="0" collapsed="false">
      <c r="A11" s="26"/>
      <c r="B11" s="26"/>
      <c r="C11" s="26"/>
      <c r="D11" s="26"/>
      <c r="E11" s="26"/>
      <c r="F11" s="26"/>
      <c r="G11" s="26"/>
      <c r="H11" s="26"/>
    </row>
    <row r="12" customFormat="false" ht="15" hidden="false" customHeight="false" outlineLevel="0" collapsed="false">
      <c r="A12" s="26"/>
      <c r="B12" s="26"/>
      <c r="C12" s="26"/>
      <c r="D12" s="26"/>
      <c r="E12" s="26"/>
      <c r="F12" s="26"/>
      <c r="G12" s="26"/>
      <c r="H12" s="26"/>
    </row>
    <row r="13" customFormat="false" ht="15" hidden="false" customHeight="false" outlineLevel="0" collapsed="false">
      <c r="A13" s="26"/>
      <c r="B13" s="26"/>
      <c r="C13" s="26"/>
      <c r="D13" s="26"/>
      <c r="E13" s="26"/>
      <c r="F13" s="26"/>
      <c r="G13" s="26"/>
      <c r="H13" s="26"/>
    </row>
    <row r="14" customFormat="false" ht="15" hidden="false" customHeight="false" outlineLevel="0" collapsed="false">
      <c r="A14" s="26"/>
      <c r="B14" s="26"/>
      <c r="C14" s="26"/>
      <c r="D14" s="26"/>
      <c r="E14" s="26"/>
      <c r="F14" s="26"/>
      <c r="G14" s="26"/>
      <c r="H14" s="26"/>
    </row>
    <row r="15" customFormat="false" ht="15" hidden="false" customHeight="false" outlineLevel="0" collapsed="false">
      <c r="A15" s="26"/>
      <c r="B15" s="26"/>
      <c r="C15" s="26"/>
      <c r="D15" s="26"/>
      <c r="E15" s="26"/>
      <c r="F15" s="26"/>
      <c r="G15" s="26"/>
      <c r="H15" s="26"/>
    </row>
    <row r="16" customFormat="false" ht="15" hidden="false" customHeight="false" outlineLevel="0" collapsed="false">
      <c r="A16" s="26"/>
      <c r="B16" s="26"/>
      <c r="C16" s="26"/>
      <c r="D16" s="26"/>
      <c r="E16" s="26"/>
      <c r="F16" s="26"/>
      <c r="G16" s="26"/>
      <c r="H16" s="26"/>
    </row>
    <row r="18" customFormat="false" ht="68.65" hidden="false" customHeight="false" outlineLevel="0" collapsed="false">
      <c r="A18" s="3" t="s">
        <v>132</v>
      </c>
    </row>
    <row r="19" customFormat="false" ht="57.45" hidden="false" customHeight="false" outlineLevel="0" collapsed="false">
      <c r="B19" s="18" t="s">
        <v>133</v>
      </c>
      <c r="D19" s="10" t="n">
        <f aca="false">COUNTIF(B5:B16,"Awareness")+COUNTIF(B5:B16,"Education")+COUNTIF(B5:B16,"Selection")</f>
        <v>2</v>
      </c>
      <c r="E19" s="18" t="s">
        <v>134</v>
      </c>
      <c r="F19" s="25" t="n">
        <f aca="false">'2 Income Model'!C20</f>
        <v>600000</v>
      </c>
    </row>
    <row r="20" customFormat="false" ht="46.25" hidden="false" customHeight="false" outlineLevel="0" collapsed="false">
      <c r="B20" s="18" t="s">
        <v>135</v>
      </c>
      <c r="D20" s="10" t="n">
        <f aca="false">COUNTIF(B5:B16,"Onboarding")+COUNTIF(B5:B16,"Impact")+COUNTIF(B5:B16,"Growth")</f>
        <v>4</v>
      </c>
      <c r="E20" s="18" t="s">
        <v>136</v>
      </c>
      <c r="F20" s="25" t="n">
        <f aca="false">'2 Income Model'!C21</f>
        <v>1900000</v>
      </c>
    </row>
    <row r="21" customFormat="false" ht="68.65" hidden="false" customHeight="false" outlineLevel="0" collapsed="false">
      <c r="B21" s="4" t="s">
        <v>137</v>
      </c>
    </row>
  </sheetData>
  <dataValidations count="2">
    <dataValidation allowBlank="true" errorStyle="stop" operator="between" showDropDown="false" showErrorMessage="false" showInputMessage="false" sqref="A5:A16" type="list">
      <formula1>"EC/EP Ren&amp;Mnt,EC/EP Upsell,EC/NP,NC/EP,NC/NP"</formula1>
      <formula2>0</formula2>
    </dataValidation>
    <dataValidation allowBlank="true" errorStyle="stop" operator="between" showDropDown="false" showErrorMessage="false" showInputMessage="false" sqref="B5:B16" type="list">
      <formula1>"Awareness,Education,Selection,Onboarding,Impact,Growth"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2026-07-14T09:46:07Z</dcterms:created>
  <dc:creator>openpyxl</dc:creator>
  <dc:description/>
  <dc:language>en-US</dc:language>
  <cp:lastModifiedBy/>
  <dcterms:modified xsi:type="dcterms:W3CDTF">2026-07-14T09:46:07Z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