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jan\Downloads\"/>
    </mc:Choice>
  </mc:AlternateContent>
  <xr:revisionPtr revIDLastSave="0" documentId="8_{F52A3FDD-E2CA-4229-8343-0A9FFC31C7A2}" xr6:coauthVersionLast="47" xr6:coauthVersionMax="47" xr10:uidLastSave="{00000000-0000-0000-0000-000000000000}"/>
  <bookViews>
    <workbookView xWindow="28680" yWindow="-120" windowWidth="29040" windowHeight="15720" tabRatio="500" xr2:uid="{00000000-000D-0000-FFFF-FFFF00000000}"/>
  </bookViews>
  <sheets>
    <sheet name="Read Me" sheetId="1" r:id="rId1"/>
    <sheet name="1. Process Audit" sheetId="2" r:id="rId2"/>
    <sheet name="2. Play Cards" sheetId="3" r:id="rId3"/>
    <sheet name="3. Upfront Contracts" sheetId="4" r:id="rId4"/>
    <sheet name="4. Handover Contracts" sheetId="5" r:id="rId5"/>
    <sheet name="5. Management OS" sheetId="6" r:id="rId6"/>
    <sheet name="6. Friction Log" sheetId="7" r:id="rId7"/>
    <sheet name="7. Process Maturity Scan" sheetId="8" r:id="rId8"/>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8" i="8" l="1"/>
  <c r="D8" i="8"/>
  <c r="F7" i="8"/>
  <c r="F6" i="8"/>
  <c r="F5" i="8"/>
  <c r="E22" i="7"/>
  <c r="E20" i="7"/>
  <c r="E19" i="7"/>
  <c r="E18" i="7"/>
  <c r="E17" i="7"/>
  <c r="E16" i="7"/>
  <c r="B15" i="2"/>
  <c r="B14" i="2"/>
</calcChain>
</file>

<file path=xl/sharedStrings.xml><?xml version="1.0" encoding="utf-8"?>
<sst xmlns="http://schemas.openxmlformats.org/spreadsheetml/2006/main" count="315" uniqueCount="296">
  <si>
    <t>OTGE Process Instrument — Play Cards, Contracts &amp; the Improvement Loop</t>
  </si>
  <si>
    <t>One-Team Growth Engine · Release 04 · v1.0 · August 2026 · Jan Bultinck BVBA · oneteamgrowthengine.com</t>
  </si>
  <si>
    <t>THESIS — You cannot manage revenue. Results can only be influenced through sales objectives, and objectives only through activities — the one layer a manager directly controls (Jordan &amp; Vazzana). Process is the map from activities to results. And a process that lives in your best rep's head is not a process — it is a scaling risk (Weinberg: build systems, not stars).</t>
  </si>
  <si>
    <t>BOUNDARY WITH RELEASE 03 — Language (Release 03) defines WHERE the gates are: stages, exit criteria, evidence. Process defines HOW you travel between the gates: the standard activity sequences, meeting contracts, handovers, and the management system that keeps it all running. The two workbooks interlock — Play Cards reference the Stage Architecture tab of the Language instrument.</t>
  </si>
  <si>
    <t>HOW TO USE — RECOMMENDED SEQUENCE</t>
  </si>
  <si>
    <t>1. Process Audit: Compare how your top and average reps actually work one stage. The variance is your burning platform.</t>
  </si>
  <si>
    <t>2. Play Cards: One card per bow-tie stage: the standard activity sequence with its Activity → Objective → Result spine.</t>
  </si>
  <si>
    <t>3. Upfront Contracts: Sandler's meeting contract, applied to every customer-facing meeting type.</t>
  </si>
  <si>
    <t>4. Handover Contracts: Internal SLAs between functions — including the return path when a handover is rejected.</t>
  </si>
  <si>
    <t>5. Management Operating System: The manager's own process: 1:1, pipeline review, deal coaching — each with an internal Upfront Contract.</t>
  </si>
  <si>
    <t>6. Friction Log: Log activity-level frictions per deal, fix the highest-leverage one 1% at a time, and lock each fix into the system.</t>
  </si>
  <si>
    <t>7. Maturity Scan: Score the three Process cells of the OTGE grid, self vs facilitator.</t>
  </si>
  <si>
    <t>LEGEND</t>
  </si>
  <si>
    <t>Yellow cells: Your input — fill these in.</t>
  </si>
  <si>
    <t>Blue text: Pre-populated reference model / example values — replace with your own evidence.</t>
  </si>
  <si>
    <t>Black text: Formulas and fixed structure — do not overwrite.</t>
  </si>
  <si>
    <t>CREDITS — The Activity → Objective → Result hierarchy is from Jason Jordan &amp; Michelle Vazzana, 'Cracking the Sales Management Code' (2012) — the ROA format used across all OTGE workbooks stands on their thinking. 'Systems over stars' and the management operating discipline draw on Mike Weinberg, 'Sales Management. Simplified.' (2015). The Upfront Contract is David Sandler's concept. The bow-tie revenue architecture is Jacco van der Kooij / Winning by Design. The marginal-gains improvement loop follows Dave Brailsford's practice, popularized by James Clear in 'Atomic Habits'. OTGE is the organizational layer on top of this body of work — open source under CC BY-SA 4.0.</t>
  </si>
  <si>
    <t>Process Audit — how do your people actually work one stage?</t>
  </si>
  <si>
    <t>Pick one stage (example: Discovery) and three reps — two top, one average. Capture what each actually does, in sequence. Blue = illustrative example; replace with observed reality, not job descriptions.</t>
  </si>
  <si>
    <t>Step</t>
  </si>
  <si>
    <t>Rep A (top performer)</t>
  </si>
  <si>
    <t>Rep B (top performer)</t>
  </si>
  <si>
    <t>Rep C (average)</t>
  </si>
  <si>
    <t>Artifact used</t>
  </si>
  <si>
    <t>Variance</t>
  </si>
  <si>
    <t>Researches trigger event + last 3 annual reports before first call</t>
  </si>
  <si>
    <t>Skims LinkedIn 10 minutes before the call</t>
  </si>
  <si>
    <t>No preparation — 'I improvise better'</t>
  </si>
  <si>
    <t>Account research one-pager (A only)</t>
  </si>
  <si>
    <t>High</t>
  </si>
  <si>
    <t>Opens with an Upfront Contract: purpose, agenda, decision</t>
  </si>
  <si>
    <t>Opens with rapport, agenda emerges</t>
  </si>
  <si>
    <t>Opens with company pitch deck</t>
  </si>
  <si>
    <t>Meeting agenda (A only)</t>
  </si>
  <si>
    <t>Asks cost-of-inaction questions until customer states a number</t>
  </si>
  <si>
    <t>Explores pain broadly, rarely quantifies</t>
  </si>
  <si>
    <t>Demos in the first meeting</t>
  </si>
  <si>
    <t>Discovery question guide (personal, A only)</t>
  </si>
  <si>
    <t>Identifies champion + tests with an internal-selling task</t>
  </si>
  <si>
    <t>Notes 'main contact' in CRM</t>
  </si>
  <si>
    <t>No stakeholder mapping</t>
  </si>
  <si>
    <t>None shared</t>
  </si>
  <si>
    <t>Sends written summary; customer confirms in writing</t>
  </si>
  <si>
    <t>Sends thank-you email</t>
  </si>
  <si>
    <t>No follow-up until proposal</t>
  </si>
  <si>
    <t>Summary template (personal, A only)</t>
  </si>
  <si>
    <t>Medium</t>
  </si>
  <si>
    <t>Steps compared</t>
  </si>
  <si>
    <t>High variance</t>
  </si>
  <si>
    <t>Read: every 'personal, A only' artifact is craft trapped in one head — Play Card raw material.</t>
  </si>
  <si>
    <t>Play Cards — one card per stage: the standard way of working</t>
  </si>
  <si>
    <t>The A→O→R spine per Jordan &amp; Vazzana: every activity names the metric you can MANAGE, the objective it DRIVES, the result it INFLUENCES. Entry/exit evidence references the Stage Architecture tab of the Language instrument (Release 03). Post-sales cards are first-draft scaffolds — co-create with CS.</t>
  </si>
  <si>
    <t>Stage</t>
  </si>
  <si>
    <t>Objective of the stage</t>
  </si>
  <si>
    <t>Entry evidence (from Stage Architecture)</t>
  </si>
  <si>
    <t>Standard activity sequence (3–5)</t>
  </si>
  <si>
    <t>Activity metrics (A — manageable)</t>
  </si>
  <si>
    <t>Sales objective driven (O)</t>
  </si>
  <si>
    <t>Result influenced (R)</t>
  </si>
  <si>
    <t>Key meeting (Upfront Contract tab)</t>
  </si>
  <si>
    <t>Common frictions</t>
  </si>
  <si>
    <t>Exit evidence (from Stage Architecture)</t>
  </si>
  <si>
    <t>Prospecting</t>
  </si>
  <si>
    <t>Earn a first meeting with a stated reason</t>
  </si>
  <si>
    <t>Account matches ICP; trigger event identified</t>
  </si>
  <si>
    <t>1. Research trigger + hypothesis · 2. Multi-channel sequence (max 3 touches/wk) · 3. Problem-led opener · 4. Book meeting with agenda</t>
  </si>
  <si>
    <t># researched accounts/wk · # sequences started</t>
  </si>
  <si>
    <t>Meetings booked with stated reason</t>
  </si>
  <si>
    <t>New pipeline created</t>
  </si>
  <si>
    <t>First meeting</t>
  </si>
  <si>
    <t>Pitch-led openers; spray-and-pray lists</t>
  </si>
  <si>
    <t>Customer accepts meeting with stated reason</t>
  </si>
  <si>
    <t>Discovery</t>
  </si>
  <si>
    <t>Customer owns the problem and its cost</t>
  </si>
  <si>
    <t>First meeting held with problem owner</t>
  </si>
  <si>
    <t>1. Upfront Contract · 2. Cost-of-inaction questions to a customer-stated number · 3. Champion identify + test · 4. Written summary for customer confirmation</t>
  </si>
  <si>
    <t># discovery meetings run to standard · % with written summary</t>
  </si>
  <si>
    <t>Cost of inaction stated in customer's numbers</t>
  </si>
  <si>
    <t>Win rate; cycle time</t>
  </si>
  <si>
    <t>Discovery session</t>
  </si>
  <si>
    <t>Demo in first meeting; no quantification; single-threading</t>
  </si>
  <si>
    <t>Cost of doing nothing confirmed in writing; champion identified</t>
  </si>
  <si>
    <t>Validation</t>
  </si>
  <si>
    <t>Decision process confirmed and co-owned</t>
  </si>
  <si>
    <t>Economic buyer joined at least one conversation</t>
  </si>
  <si>
    <t>1. Mutual action plan drafted with champion · 2. Committee + criteria confirmation · 3. Value case in customer's numbers · 4. MAP acceptance</t>
  </si>
  <si>
    <t># MAPs sent · % MAPs customer-accepted</t>
  </si>
  <si>
    <t>Decision date + criteria confirmed in writing</t>
  </si>
  <si>
    <t>Forecast accuracy; win rate</t>
  </si>
  <si>
    <t>Solution/value session</t>
  </si>
  <si>
    <t>Seller-owned close plans; unconfirmed decision dates</t>
  </si>
  <si>
    <t>MAP accepted; committee and date in writing</t>
  </si>
  <si>
    <t>Negotiation</t>
  </si>
  <si>
    <t>Close on agreed terms without quarter-end erosion</t>
  </si>
  <si>
    <t>Verbal or written intent received</t>
  </si>
  <si>
    <t>1. Terms confirmed with economic buyer · 2. Procurement/legal path mapped · 3. Give-get concession plan · 4. Signature logistics confirmed</t>
  </si>
  <si>
    <t># deals with give-get plan</t>
  </si>
  <si>
    <t>Terms + signature date confirmed by customer</t>
  </si>
  <si>
    <t>Average discount; slippage</t>
  </si>
  <si>
    <t>Proposal/terms review</t>
  </si>
  <si>
    <t>Unplanned concessions; discount-for-date trades</t>
  </si>
  <si>
    <t>Contract in signature flow; category = Commit</t>
  </si>
  <si>
    <t>Onboarding (scaffold)</t>
  </si>
  <si>
    <t>First value delivered fast</t>
  </si>
  <si>
    <t>Contract signed; kick-off scheduled</t>
  </si>
  <si>
    <t>1. Sales→CS handover per Handover Contract · 2. Kick-off re-confirming success criteria · 3. First-value milestone plan · 4. Milestone confirmation</t>
  </si>
  <si>
    <t>Days signature→kick-off · days→first value</t>
  </si>
  <si>
    <t>First value acknowledged by customer</t>
  </si>
  <si>
    <t>Time-to-value; early churn</t>
  </si>
  <si>
    <t>Kick-off</t>
  </si>
  <si>
    <t>Handover loss; success criteria re-negotiated from zero</t>
  </si>
  <si>
    <t>First value milestone confirmed by customer</t>
  </si>
  <si>
    <t>Adoption &amp; Impact (scaffold)</t>
  </si>
  <si>
    <t>Measured impact vs success criteria</t>
  </si>
  <si>
    <t>First value delivered</t>
  </si>
  <si>
    <t>1. Health/usage monitoring vs threshold · 2. QBR on impact in customer numbers · 3. Risk plays on threshold breach</t>
  </si>
  <si>
    <t># QBRs held to standard · % accounts above health threshold</t>
  </si>
  <si>
    <t>Impact confirmed in QBR</t>
  </si>
  <si>
    <t>NRR; churn</t>
  </si>
  <si>
    <t>QBR</t>
  </si>
  <si>
    <t>QBRs as feature demos; health data ignored</t>
  </si>
  <si>
    <t>Customer confirms measured impact</t>
  </si>
  <si>
    <t>Expansion / Renewal (scaffold)</t>
  </si>
  <si>
    <t>New decision earned on proven impact</t>
  </si>
  <si>
    <t>Impact confirmed; renewal window open</t>
  </si>
  <si>
    <t>1. Impact recap in customer numbers · 2. New-problem discovery · 3. Economic buyer re-engagement · 4. Expansion opportunity per Dictionary</t>
  </si>
  <si>
    <t># expansion discoveries run</t>
  </si>
  <si>
    <t>New scope or renewal confirmed by customer</t>
  </si>
  <si>
    <t>NRR; expansion revenue</t>
  </si>
  <si>
    <t>Renewal/expansion review</t>
  </si>
  <si>
    <t>Auto-renewal complacency; expansion pitched without discovery</t>
  </si>
  <si>
    <t>New opportunity record with customer confirmation</t>
  </si>
  <si>
    <t>Upfront Contracts — Sandler's meeting discipline, per meeting type</t>
  </si>
  <si>
    <t>Agreed BEFORE the meeting: purpose, agenda, duration, roles, the decision to be made — and the next step agreed before anyone leaves. Blue = reference model.</t>
  </si>
  <si>
    <t>Meeting type</t>
  </si>
  <si>
    <t>Purpose</t>
  </si>
  <si>
    <t>Agenda (time-boxed)</t>
  </si>
  <si>
    <t>Duration</t>
  </si>
  <si>
    <t>Roles present</t>
  </si>
  <si>
    <t>Decision to be made</t>
  </si>
  <si>
    <t>Next step agreed before close</t>
  </si>
  <si>
    <t>Establish whether a problem we solve exists</t>
  </si>
  <si>
    <t>5' contract · 20' their situation · 10' hypothesis · 10' fit + decision</t>
  </si>
  <si>
    <t>45'</t>
  </si>
  <si>
    <t>AE + problem owner</t>
  </si>
  <si>
    <t>Is this worth a discovery session?</t>
  </si>
  <si>
    <t>Discovery date + attendees, or a clean no</t>
  </si>
  <si>
    <t>Quantify the problem in the customer's numbers</t>
  </si>
  <si>
    <t>5' contract · 30' cost-of-inaction · 15' stakeholders · 10' next step</t>
  </si>
  <si>
    <t>60'</t>
  </si>
  <si>
    <t>AE + problem owner + user</t>
  </si>
  <si>
    <t>Do we invest in validation together?</t>
  </si>
  <si>
    <t>Economic-buyer introduction agreed</t>
  </si>
  <si>
    <t>Solution / value session</t>
  </si>
  <si>
    <t>Validate solution against confirmed criteria</t>
  </si>
  <si>
    <t>5' contract · 15' criteria recap · 25' solution vs criteria · 15' MAP</t>
  </si>
  <si>
    <t>AE + committee</t>
  </si>
  <si>
    <t>Does the MAP go to acceptance?</t>
  </si>
  <si>
    <t>MAP sent for written acceptance, dated</t>
  </si>
  <si>
    <t>Proposal / terms review</t>
  </si>
  <si>
    <t>Agree commercial terms without erosion</t>
  </si>
  <si>
    <t>5' contract · 20' terms · 20' give-get · 15' path to signature</t>
  </si>
  <si>
    <t>AE + economic buyer + procurement</t>
  </si>
  <si>
    <t>Are terms final?</t>
  </si>
  <si>
    <t>Signature date confirmed by customer</t>
  </si>
  <si>
    <t>Re-confirm success criteria; start value delivery</t>
  </si>
  <si>
    <t>10' criteria from sales cycle · 30' milestone plan · 20' roles</t>
  </si>
  <si>
    <t>CS + AE + customer team</t>
  </si>
  <si>
    <t>Is the first-value plan agreed?</t>
  </si>
  <si>
    <t>First-value milestone date confirmed</t>
  </si>
  <si>
    <t>Confirm measured impact; surface new problems</t>
  </si>
  <si>
    <t>10' contract · 20' impact in customer numbers · 20' outlook · 10' next</t>
  </si>
  <si>
    <t>CS + economic buyer</t>
  </si>
  <si>
    <t>Is impact confirmed vs criteria?</t>
  </si>
  <si>
    <t>Next QBR + any expansion discovery booked</t>
  </si>
  <si>
    <t>Internal meetings (1:1, pipeline review, deal coaching) have their Upfront Contracts on tab 5 — the same discipline, pointed at your own organization.</t>
  </si>
  <si>
    <t>Handover Contracts — internal SLAs between functions</t>
  </si>
  <si>
    <t>Where deals lose momentum invisibly. Every handover has evidence attached, acceptance criteria, an SLA — and a return path when rejected. That last column is the one everyone omits.</t>
  </si>
  <si>
    <t>Handover</t>
  </si>
  <si>
    <t>What is handed over</t>
  </si>
  <si>
    <t>Evidence attached</t>
  </si>
  <si>
    <t>Acceptance criteria</t>
  </si>
  <si>
    <t>Acceptance SLA</t>
  </si>
  <si>
    <t>Return path when rejected</t>
  </si>
  <si>
    <t>Owner pair</t>
  </si>
  <si>
    <t>Marketing → Sales</t>
  </si>
  <si>
    <t>MQL with full context</t>
  </si>
  <si>
    <t>Engagement history · ICP match rationale · trigger event</t>
  </si>
  <si>
    <t>Meets MQL definition (Dictionary); context complete</t>
  </si>
  <si>
    <t>2 business days to accept/reject</t>
  </si>
  <si>
    <t>Rejected with reason code; marketing reworks or retires within 5 days — no silent graveyard</t>
  </si>
  <si>
    <t>Demand gen lead + sales manager</t>
  </si>
  <si>
    <t>Sales → CS / Delivery</t>
  </si>
  <si>
    <t>Won account ready for onboarding</t>
  </si>
  <si>
    <t>Signed contract · success criteria from sales cycle · stakeholder map · MAP history</t>
  </si>
  <si>
    <t>Success criteria customer-confirmed; no undisclosed promises</t>
  </si>
  <si>
    <t>3 business days before kick-off</t>
  </si>
  <si>
    <t>CS rejects with gap list; AE closes gaps before kick-off — kick-off does not slip silently</t>
  </si>
  <si>
    <t>AE + CS lead</t>
  </si>
  <si>
    <t>Sales → Production / Delivery (commitments)</t>
  </si>
  <si>
    <t>Non-standard commitments made in the deal</t>
  </si>
  <si>
    <t>Written scope of any promise outside standard terms</t>
  </si>
  <si>
    <t>Delivery confirms feasibility BEFORE the promise reaches the customer</t>
  </si>
  <si>
    <t>24h feasibility check</t>
  </si>
  <si>
    <t>No confirmation = no promise; escalation to deal desk</t>
  </si>
  <si>
    <t>AE + delivery lead</t>
  </si>
  <si>
    <t>CS → Sales</t>
  </si>
  <si>
    <t>Expansion signal</t>
  </si>
  <si>
    <t>Impact record · new-problem indication · stakeholder change</t>
  </si>
  <si>
    <t>Meets expansion-opportunity definition (Dictionary)</t>
  </si>
  <si>
    <t>5 business days to first discovery</t>
  </si>
  <si>
    <t>Rejected with reason; CS keeps nurturing with agreed next check</t>
  </si>
  <si>
    <t>CS lead + AE</t>
  </si>
  <si>
    <t>Management Operating System — the manager's own process</t>
  </si>
  <si>
    <t>Systems over stars (Weinberg): the biggest scaling risk is not the hero rep but the hero manager. Three standard interactions, each with an internal Upfront Contract. Frequency is deliberately NOT set here — the cadence is Rhythm's territory (Release 05).</t>
  </si>
  <si>
    <t>Interaction</t>
  </si>
  <si>
    <t>Standard structure</t>
  </si>
  <si>
    <t>Internal Upfront Contract</t>
  </si>
  <si>
    <t>Manager's rule</t>
  </si>
  <si>
    <t>Anti-pattern (fails the standard)</t>
  </si>
  <si>
    <t>1:1</t>
  </si>
  <si>
    <t>Develop the person, not just the number</t>
  </si>
  <si>
    <t>Results first (brief) · pipeline second · activities third — in that order, so the conversation ends at the layer the rep can control</t>
  </si>
  <si>
    <t>Purpose + fixed agenda agreed; rep brings the data; decision: this week's focus activity</t>
  </si>
  <si>
    <t>The rep talks more than the manager</t>
  </si>
  <si>
    <t>1:1 becomes a deal review; manager opens laptop and 'helps' with admin</t>
  </si>
  <si>
    <t>Team pipeline review</t>
  </si>
  <si>
    <t>Truth over comfort in the funnel</t>
  </si>
  <si>
    <t>Deals challenged ONLY against exit criteria (Language, Release 03), in Dictionary words · downgrades are celebrated as honesty</t>
  </si>
  <si>
    <t>Agenda: movements since last week · evidence gaps · decisions per deal</t>
  </si>
  <si>
    <t>Evidence or it moves back — no adjectives</t>
  </si>
  <si>
    <t>Serial storytelling; the manager negotiates reality with each rep</t>
  </si>
  <si>
    <t>Deal coaching</t>
  </si>
  <si>
    <t>Make the rep better on a live deal</t>
  </si>
  <si>
    <t>Rep presents plan · manager asks questions from the Play Card · rep decides next actions · manager inspects follow-through next time</t>
  </si>
  <si>
    <t>Decision: the next customer-verifiable milestone and the activities to reach it</t>
  </si>
  <si>
    <t>The manager who takes over the deal fails the standard</t>
  </si>
  <si>
    <t>Manager 'shows how it's done' and owns the deal from then on (the hero-manager trap)</t>
  </si>
  <si>
    <t>Weinberg's test for the whole tab: if the manager disappears for a month, does the system keep running? Level 1: the star carries the system. Level 5: the system produces stars.</t>
  </si>
  <si>
    <t>Friction Log — the marginal-gains loop (Brailsford)</t>
  </si>
  <si>
    <t>Log frictions at ACTIVITY level only — never 'win rate too low' (a result you cannot manage). Pick the highest-leverage friction, define the 1% fix, and lock it into the system: Dictionary, Play Card, CRM, or training. Review cadence: set in Rhythm (Release 05).</t>
  </si>
  <si>
    <t>Date</t>
  </si>
  <si>
    <t>Deal</t>
  </si>
  <si>
    <t>Friction category</t>
  </si>
  <si>
    <t>What happened (activity level)</t>
  </si>
  <si>
    <t>1% fix</t>
  </si>
  <si>
    <t>Owner</t>
  </si>
  <si>
    <t>Locked into</t>
  </si>
  <si>
    <t>Status</t>
  </si>
  <si>
    <t>2026-08-03</t>
  </si>
  <si>
    <t>ACME-042</t>
  </si>
  <si>
    <t>Skipped evidence</t>
  </si>
  <si>
    <t>Moved to Validation without customer-stated cost of inaction</t>
  </si>
  <si>
    <t>Discovery summary template mandatory; CRM blocks stage move without 'cost of inaction' field</t>
  </si>
  <si>
    <t>Sales mgr</t>
  </si>
  <si>
    <t>CRM + Play Card</t>
  </si>
  <si>
    <t>Locked</t>
  </si>
  <si>
    <t>2026-08-05</t>
  </si>
  <si>
    <t>NOVA-017</t>
  </si>
  <si>
    <t>No agreed next step</t>
  </si>
  <si>
    <t>Proposal sent, no signature path agreed; deal drifting 3 weeks</t>
  </si>
  <si>
    <t>Terms-review Upfront Contract requires signature date before meeting ends</t>
  </si>
  <si>
    <t>AE team</t>
  </si>
  <si>
    <t>Upfront Contract</t>
  </si>
  <si>
    <t>In progress</t>
  </si>
  <si>
    <t>2026-08-06</t>
  </si>
  <si>
    <t>ORBIT-009</t>
  </si>
  <si>
    <t>Onboarding</t>
  </si>
  <si>
    <t>Handover loss</t>
  </si>
  <si>
    <t>CS discovered undisclosed integration promise at kick-off</t>
  </si>
  <si>
    <t>24h feasibility check on non-standard promises (Handover Contract row 3)</t>
  </si>
  <si>
    <t>Deal desk</t>
  </si>
  <si>
    <t>Handover Contract</t>
  </si>
  <si>
    <t>Frictions per category</t>
  </si>
  <si>
    <t>Wrong sequence</t>
  </si>
  <si>
    <t>Missing role</t>
  </si>
  <si>
    <t>Locked fixes</t>
  </si>
  <si>
    <t>Process Maturity Scan — OTGE grid, Process row</t>
  </si>
  <si>
    <t>Model v1.0 cell definitions, unchanged. Score 1–5; self first, facilitator after evidence review. The delta is the coaching conversation.</t>
  </si>
  <si>
    <t>Dimension</t>
  </si>
  <si>
    <t>Diagnostic question</t>
  </si>
  <si>
    <t>What a 5 looks like</t>
  </si>
  <si>
    <t>Self (1–5)</t>
  </si>
  <si>
    <t>Facilitator (1–5)</t>
  </si>
  <si>
    <t>Delta</t>
  </si>
  <si>
    <t>People</t>
  </si>
  <si>
    <t>Do roles map to the customer journey, including after the deal?</t>
  </si>
  <si>
    <t>Resources flex to where the bow-tie data says growth is moving, without reorganization trauma.</t>
  </si>
  <si>
    <t>Process</t>
  </si>
  <si>
    <t>Is the journey itself designed — or a seller-side funnel that ends at signature?</t>
  </si>
  <si>
    <t>The journey is a versioned product: instrumented, improved on a release cadence.</t>
  </si>
  <si>
    <t>Data</t>
  </si>
  <si>
    <t>Is the journey measured as a system of conversion and velocity?</t>
  </si>
  <si>
    <t>The data model predicts the ARR impact of a conversion change three quarters out.</t>
  </si>
  <si>
    <t>Average</t>
  </si>
  <si>
    <t>Reading the score: 1 = the star carries the system (remove the star, lose the system) · 3 = documented but hero-dependent · 5 = the system produces stars. Example scores are illustrative — replace with your 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</si>
</sst>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charset val="1"/>
    </font>
    <font>
      <b/>
      <sz val="14"/>
      <color rgb="FF1F3B57"/>
      <name val="Arial"/>
      <charset val="1"/>
    </font>
    <font>
      <i/>
      <sz val="9"/>
      <color rgb="FF808080"/>
      <name val="Arial"/>
      <charset val="1"/>
    </font>
    <font>
      <sz val="10"/>
      <color rgb="FF000000"/>
      <name val="Arial"/>
      <charset val="1"/>
    </font>
    <font>
      <b/>
      <sz val="10"/>
      <color rgb="FF000000"/>
      <name val="Arial"/>
      <charset val="1"/>
    </font>
    <font>
      <sz val="10"/>
      <color rgb="FF0000FF"/>
      <name val="Arial"/>
      <charset val="1"/>
    </font>
    <font>
      <b/>
      <sz val="10"/>
      <color rgb="FFFFFFFF"/>
      <name val="Arial"/>
      <charset val="1"/>
    </font>
    <font>
      <sz val="9"/>
      <color rgb="FF0000FF"/>
      <name val="Arial"/>
      <charset val="1"/>
    </font>
  </fonts>
  <fills count="5">
    <fill>
      <patternFill patternType="none"/>
    </fill>
    <fill>
      <patternFill patternType="gray125"/>
    </fill>
    <fill>
      <patternFill patternType="solid">
        <fgColor rgb="FFFFFF00"/>
        <bgColor rgb="FFFFFF00"/>
      </patternFill>
    </fill>
    <fill>
      <patternFill patternType="solid">
        <fgColor rgb="FF1F3B57"/>
        <bgColor rgb="FF003366"/>
      </patternFill>
    </fill>
    <fill>
      <patternFill patternType="solid">
        <fgColor rgb="FFEEF3F7"/>
        <bgColor rgb="FFFFFFFF"/>
      </patternFill>
    </fill>
  </fills>
  <borders count="2">
    <border>
      <left/>
      <right/>
      <top/>
      <bottom/>
      <diagonal/>
    </border>
    <border>
      <left style="thin">
        <color rgb="FFB0B0B0"/>
      </left>
      <right style="thin">
        <color rgb="FFB0B0B0"/>
      </right>
      <top style="thin">
        <color rgb="FFB0B0B0"/>
      </top>
      <bottom style="thin">
        <color rgb="FFB0B0B0"/>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3" fillId="0" borderId="0" xfId="0" applyFont="1" applyAlignment="1">
      <alignment vertical="top" wrapText="1"/>
    </xf>
    <xf numFmtId="0" fontId="4" fillId="0" borderId="0" xfId="0" applyFont="1" applyAlignment="1">
      <alignment vertical="top" wrapText="1"/>
    </xf>
    <xf numFmtId="0" fontId="3" fillId="2" borderId="0" xfId="0" applyFont="1" applyFill="1" applyAlignment="1">
      <alignment vertical="top" wrapText="1"/>
    </xf>
    <xf numFmtId="0" fontId="5" fillId="0" borderId="0" xfId="0" applyFont="1" applyAlignment="1">
      <alignment vertical="top" wrapText="1"/>
    </xf>
    <xf numFmtId="0" fontId="6" fillId="3" borderId="1" xfId="0" applyFont="1" applyFill="1" applyBorder="1" applyAlignment="1">
      <alignment horizontal="center" vertical="center" wrapText="1"/>
    </xf>
    <xf numFmtId="0" fontId="7" fillId="0" borderId="1" xfId="0" applyFont="1" applyBorder="1" applyAlignment="1">
      <alignment vertical="top" wrapText="1"/>
    </xf>
    <xf numFmtId="0" fontId="7" fillId="2" borderId="1" xfId="0" applyFont="1" applyFill="1" applyBorder="1" applyAlignment="1">
      <alignment vertical="top" wrapText="1"/>
    </xf>
    <xf numFmtId="0" fontId="7" fillId="4" borderId="1" xfId="0" applyFont="1" applyFill="1" applyBorder="1" applyAlignment="1">
      <alignment vertical="top" wrapText="1"/>
    </xf>
    <xf numFmtId="0" fontId="0" fillId="2" borderId="1" xfId="0" applyFill="1" applyBorder="1"/>
    <xf numFmtId="0" fontId="4" fillId="0" borderId="0" xfId="0" applyFont="1"/>
    <xf numFmtId="0" fontId="4" fillId="0" borderId="1" xfId="0" applyFont="1" applyBorder="1" applyAlignment="1">
      <alignment vertical="top" wrapText="1"/>
    </xf>
    <xf numFmtId="0" fontId="3" fillId="2" borderId="1" xfId="0" applyFont="1" applyFill="1" applyBorder="1" applyAlignment="1">
      <alignment horizontal="center" vertical="center" wrapText="1"/>
    </xf>
    <xf numFmtId="0" fontId="0" fillId="0" borderId="1" xfId="0" applyBorder="1" applyAlignment="1">
      <alignment horizontal="center" vertical="center" wrapText="1"/>
    </xf>
    <xf numFmtId="164" fontId="4" fillId="0" borderId="0" xfId="0" applyNumberFormat="1" applyFont="1" applyAlignment="1">
      <alignment horizontal="center" vertical="center" wrapText="1"/>
    </xf>
    <xf numFmtId="0" fontId="2" fillId="0" borderId="0" xfId="0" applyFont="1" applyAlignment="1">
      <alignment vertical="top" wrapTex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0B0B0"/>
      <rgbColor rgb="FF808080"/>
      <rgbColor rgb="FF9999FF"/>
      <rgbColor rgb="FF993366"/>
      <rgbColor rgb="FFEEF3F7"/>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1F3B57"/>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3"/>
  <sheetViews>
    <sheetView tabSelected="1" zoomScaleNormal="100" workbookViewId="0"/>
  </sheetViews>
  <sheetFormatPr defaultColWidth="8.6328125" defaultRowHeight="14.5" x14ac:dyDescent="0.35"/>
  <cols>
    <col min="1" max="1" width="3" customWidth="1"/>
    <col min="2" max="2" width="112" customWidth="1"/>
  </cols>
  <sheetData>
    <row r="1" spans="1:2" ht="18" x14ac:dyDescent="0.4">
      <c r="A1" s="1" t="s">
        <v>0</v>
      </c>
    </row>
    <row r="2" spans="1:2" x14ac:dyDescent="0.35">
      <c r="A2" s="2" t="s">
        <v>1</v>
      </c>
    </row>
    <row r="4" spans="1:2" x14ac:dyDescent="0.35">
      <c r="B4" s="3"/>
    </row>
    <row r="5" spans="1:2" ht="37.5" x14ac:dyDescent="0.35">
      <c r="B5" s="3" t="s">
        <v>2</v>
      </c>
    </row>
    <row r="6" spans="1:2" x14ac:dyDescent="0.35">
      <c r="B6" s="3"/>
    </row>
    <row r="7" spans="1:2" ht="50" x14ac:dyDescent="0.35">
      <c r="B7" s="3" t="s">
        <v>3</v>
      </c>
    </row>
    <row r="8" spans="1:2" x14ac:dyDescent="0.35">
      <c r="B8" s="3"/>
    </row>
    <row r="9" spans="1:2" x14ac:dyDescent="0.35">
      <c r="B9" s="4" t="s">
        <v>4</v>
      </c>
    </row>
    <row r="10" spans="1:2" x14ac:dyDescent="0.35">
      <c r="B10" s="3" t="s">
        <v>5</v>
      </c>
    </row>
    <row r="11" spans="1:2" x14ac:dyDescent="0.35">
      <c r="B11" s="3" t="s">
        <v>6</v>
      </c>
    </row>
    <row r="12" spans="1:2" x14ac:dyDescent="0.35">
      <c r="B12" s="3" t="s">
        <v>7</v>
      </c>
    </row>
    <row r="13" spans="1:2" x14ac:dyDescent="0.35">
      <c r="B13" s="3" t="s">
        <v>8</v>
      </c>
    </row>
    <row r="14" spans="1:2" ht="25" x14ac:dyDescent="0.35">
      <c r="B14" s="3" t="s">
        <v>9</v>
      </c>
    </row>
    <row r="15" spans="1:2" x14ac:dyDescent="0.35">
      <c r="B15" s="3" t="s">
        <v>10</v>
      </c>
    </row>
    <row r="16" spans="1:2" x14ac:dyDescent="0.35">
      <c r="B16" s="3" t="s">
        <v>11</v>
      </c>
    </row>
    <row r="17" spans="2:2" x14ac:dyDescent="0.35">
      <c r="B17" s="3"/>
    </row>
    <row r="18" spans="2:2" x14ac:dyDescent="0.35">
      <c r="B18" s="4" t="s">
        <v>12</v>
      </c>
    </row>
    <row r="19" spans="2:2" x14ac:dyDescent="0.35">
      <c r="B19" s="3" t="s">
        <v>13</v>
      </c>
    </row>
    <row r="20" spans="2:2" x14ac:dyDescent="0.35">
      <c r="B20" s="5" t="s">
        <v>14</v>
      </c>
    </row>
    <row r="21" spans="2:2" x14ac:dyDescent="0.35">
      <c r="B21" s="6" t="s">
        <v>15</v>
      </c>
    </row>
    <row r="22" spans="2:2" x14ac:dyDescent="0.35">
      <c r="B22" s="3"/>
    </row>
    <row r="23" spans="2:2" ht="75" x14ac:dyDescent="0.35">
      <c r="B23" s="3" t="s">
        <v>16</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6"/>
  <sheetViews>
    <sheetView zoomScaleNormal="100" workbookViewId="0">
      <pane ySplit="4" topLeftCell="A5" activePane="bottomLeft" state="frozen"/>
      <selection pane="bottomLeft"/>
    </sheetView>
  </sheetViews>
  <sheetFormatPr defaultColWidth="8.6328125" defaultRowHeight="14.5" x14ac:dyDescent="0.35"/>
  <cols>
    <col min="1" max="1" width="6" customWidth="1"/>
    <col min="2" max="4" width="30" customWidth="1"/>
    <col min="5" max="5" width="26" customWidth="1"/>
    <col min="6" max="6" width="13" customWidth="1"/>
  </cols>
  <sheetData>
    <row r="1" spans="1:6" ht="18" x14ac:dyDescent="0.4">
      <c r="A1" s="1" t="s">
        <v>17</v>
      </c>
    </row>
    <row r="2" spans="1:6" x14ac:dyDescent="0.35">
      <c r="A2" s="2" t="s">
        <v>18</v>
      </c>
    </row>
    <row r="4" spans="1:6" x14ac:dyDescent="0.35">
      <c r="A4" s="7" t="s">
        <v>19</v>
      </c>
      <c r="B4" s="7" t="s">
        <v>20</v>
      </c>
      <c r="C4" s="7" t="s">
        <v>21</v>
      </c>
      <c r="D4" s="7" t="s">
        <v>22</v>
      </c>
      <c r="E4" s="7" t="s">
        <v>23</v>
      </c>
      <c r="F4" s="7" t="s">
        <v>24</v>
      </c>
    </row>
    <row r="5" spans="1:6" ht="39.75" customHeight="1" x14ac:dyDescent="0.35">
      <c r="A5" s="8">
        <v>1</v>
      </c>
      <c r="B5" s="8" t="s">
        <v>25</v>
      </c>
      <c r="C5" s="8" t="s">
        <v>26</v>
      </c>
      <c r="D5" s="8" t="s">
        <v>27</v>
      </c>
      <c r="E5" s="8" t="s">
        <v>28</v>
      </c>
      <c r="F5" s="9" t="s">
        <v>29</v>
      </c>
    </row>
    <row r="6" spans="1:6" ht="39.75" customHeight="1" x14ac:dyDescent="0.35">
      <c r="A6" s="10">
        <v>2</v>
      </c>
      <c r="B6" s="10" t="s">
        <v>30</v>
      </c>
      <c r="C6" s="10" t="s">
        <v>31</v>
      </c>
      <c r="D6" s="10" t="s">
        <v>32</v>
      </c>
      <c r="E6" s="10" t="s">
        <v>33</v>
      </c>
      <c r="F6" s="9" t="s">
        <v>29</v>
      </c>
    </row>
    <row r="7" spans="1:6" ht="39.75" customHeight="1" x14ac:dyDescent="0.35">
      <c r="A7" s="8">
        <v>3</v>
      </c>
      <c r="B7" s="8" t="s">
        <v>34</v>
      </c>
      <c r="C7" s="8" t="s">
        <v>35</v>
      </c>
      <c r="D7" s="8" t="s">
        <v>36</v>
      </c>
      <c r="E7" s="8" t="s">
        <v>37</v>
      </c>
      <c r="F7" s="9" t="s">
        <v>29</v>
      </c>
    </row>
    <row r="8" spans="1:6" ht="39.75" customHeight="1" x14ac:dyDescent="0.35">
      <c r="A8" s="10">
        <v>4</v>
      </c>
      <c r="B8" s="10" t="s">
        <v>38</v>
      </c>
      <c r="C8" s="10" t="s">
        <v>39</v>
      </c>
      <c r="D8" s="10" t="s">
        <v>40</v>
      </c>
      <c r="E8" s="10" t="s">
        <v>41</v>
      </c>
      <c r="F8" s="9" t="s">
        <v>29</v>
      </c>
    </row>
    <row r="9" spans="1:6" ht="39.75" customHeight="1" x14ac:dyDescent="0.35">
      <c r="A9" s="8">
        <v>5</v>
      </c>
      <c r="B9" s="8" t="s">
        <v>42</v>
      </c>
      <c r="C9" s="8" t="s">
        <v>43</v>
      </c>
      <c r="D9" s="8" t="s">
        <v>44</v>
      </c>
      <c r="E9" s="8" t="s">
        <v>45</v>
      </c>
      <c r="F9" s="9" t="s">
        <v>46</v>
      </c>
    </row>
    <row r="10" spans="1:6" x14ac:dyDescent="0.35">
      <c r="A10" s="11"/>
      <c r="B10" s="11"/>
      <c r="C10" s="11"/>
      <c r="D10" s="11"/>
      <c r="E10" s="11"/>
      <c r="F10" s="11"/>
    </row>
    <row r="11" spans="1:6" x14ac:dyDescent="0.35">
      <c r="A11" s="11"/>
      <c r="B11" s="11"/>
      <c r="C11" s="11"/>
      <c r="D11" s="11"/>
      <c r="E11" s="11"/>
      <c r="F11" s="11"/>
    </row>
    <row r="12" spans="1:6" x14ac:dyDescent="0.35">
      <c r="A12" s="11"/>
      <c r="B12" s="11"/>
      <c r="C12" s="11"/>
      <c r="D12" s="11"/>
      <c r="E12" s="11"/>
      <c r="F12" s="11"/>
    </row>
    <row r="14" spans="1:6" x14ac:dyDescent="0.35">
      <c r="A14" s="12" t="s">
        <v>47</v>
      </c>
      <c r="B14">
        <f>COUNTA(A5:A12)</f>
        <v>5</v>
      </c>
    </row>
    <row r="15" spans="1:6" x14ac:dyDescent="0.35">
      <c r="A15" s="12" t="s">
        <v>48</v>
      </c>
      <c r="B15">
        <f>COUNTIF(F5:F12,"High")</f>
        <v>4</v>
      </c>
    </row>
    <row r="16" spans="1:6" x14ac:dyDescent="0.35">
      <c r="B16" s="2" t="s">
        <v>49</v>
      </c>
    </row>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1"/>
  <sheetViews>
    <sheetView zoomScaleNormal="100" workbookViewId="0">
      <pane xSplit="1" ySplit="4" topLeftCell="B5" activePane="bottomRight" state="frozen"/>
      <selection pane="topRight" activeCell="B1" sqref="B1"/>
      <selection pane="bottomLeft" activeCell="A5" sqref="A5"/>
      <selection pane="bottomRight"/>
    </sheetView>
  </sheetViews>
  <sheetFormatPr defaultColWidth="8.6328125" defaultRowHeight="14.5" x14ac:dyDescent="0.35"/>
  <cols>
    <col min="1" max="1" width="16" customWidth="1"/>
    <col min="2" max="3" width="26" customWidth="1"/>
    <col min="4" max="4" width="40" customWidth="1"/>
    <col min="5" max="5" width="22" customWidth="1"/>
    <col min="6" max="6" width="20" customWidth="1"/>
    <col min="7" max="7" width="18" customWidth="1"/>
    <col min="8" max="8" width="24" customWidth="1"/>
    <col min="9" max="9" width="30" customWidth="1"/>
    <col min="10" max="10" width="26" customWidth="1"/>
  </cols>
  <sheetData>
    <row r="1" spans="1:10" ht="18" x14ac:dyDescent="0.4">
      <c r="A1" s="1" t="s">
        <v>50</v>
      </c>
    </row>
    <row r="2" spans="1:10" x14ac:dyDescent="0.35">
      <c r="A2" s="2" t="s">
        <v>51</v>
      </c>
    </row>
    <row r="4" spans="1:10" ht="26" x14ac:dyDescent="0.35">
      <c r="A4" s="7" t="s">
        <v>52</v>
      </c>
      <c r="B4" s="7" t="s">
        <v>53</v>
      </c>
      <c r="C4" s="7" t="s">
        <v>54</v>
      </c>
      <c r="D4" s="7" t="s">
        <v>55</v>
      </c>
      <c r="E4" s="7" t="s">
        <v>56</v>
      </c>
      <c r="F4" s="7" t="s">
        <v>57</v>
      </c>
      <c r="G4" s="7" t="s">
        <v>58</v>
      </c>
      <c r="H4" s="7" t="s">
        <v>59</v>
      </c>
      <c r="I4" s="7" t="s">
        <v>60</v>
      </c>
      <c r="J4" s="7" t="s">
        <v>61</v>
      </c>
    </row>
    <row r="5" spans="1:10" ht="63.75" customHeight="1" x14ac:dyDescent="0.35">
      <c r="A5" s="8" t="s">
        <v>62</v>
      </c>
      <c r="B5" s="8" t="s">
        <v>63</v>
      </c>
      <c r="C5" s="8" t="s">
        <v>64</v>
      </c>
      <c r="D5" s="8" t="s">
        <v>65</v>
      </c>
      <c r="E5" s="8" t="s">
        <v>66</v>
      </c>
      <c r="F5" s="8" t="s">
        <v>67</v>
      </c>
      <c r="G5" s="8" t="s">
        <v>68</v>
      </c>
      <c r="H5" s="8" t="s">
        <v>69</v>
      </c>
      <c r="I5" s="8" t="s">
        <v>70</v>
      </c>
      <c r="J5" s="8" t="s">
        <v>71</v>
      </c>
    </row>
    <row r="6" spans="1:10" ht="63.75" customHeight="1" x14ac:dyDescent="0.35">
      <c r="A6" s="10" t="s">
        <v>72</v>
      </c>
      <c r="B6" s="10" t="s">
        <v>73</v>
      </c>
      <c r="C6" s="10" t="s">
        <v>74</v>
      </c>
      <c r="D6" s="10" t="s">
        <v>75</v>
      </c>
      <c r="E6" s="10" t="s">
        <v>76</v>
      </c>
      <c r="F6" s="10" t="s">
        <v>77</v>
      </c>
      <c r="G6" s="10" t="s">
        <v>78</v>
      </c>
      <c r="H6" s="10" t="s">
        <v>79</v>
      </c>
      <c r="I6" s="10" t="s">
        <v>80</v>
      </c>
      <c r="J6" s="10" t="s">
        <v>81</v>
      </c>
    </row>
    <row r="7" spans="1:10" ht="63.75" customHeight="1" x14ac:dyDescent="0.35">
      <c r="A7" s="8" t="s">
        <v>82</v>
      </c>
      <c r="B7" s="8" t="s">
        <v>83</v>
      </c>
      <c r="C7" s="8" t="s">
        <v>84</v>
      </c>
      <c r="D7" s="8" t="s">
        <v>85</v>
      </c>
      <c r="E7" s="8" t="s">
        <v>86</v>
      </c>
      <c r="F7" s="8" t="s">
        <v>87</v>
      </c>
      <c r="G7" s="8" t="s">
        <v>88</v>
      </c>
      <c r="H7" s="8" t="s">
        <v>89</v>
      </c>
      <c r="I7" s="8" t="s">
        <v>90</v>
      </c>
      <c r="J7" s="8" t="s">
        <v>91</v>
      </c>
    </row>
    <row r="8" spans="1:10" ht="63.75" customHeight="1" x14ac:dyDescent="0.35">
      <c r="A8" s="10" t="s">
        <v>92</v>
      </c>
      <c r="B8" s="10" t="s">
        <v>93</v>
      </c>
      <c r="C8" s="10" t="s">
        <v>94</v>
      </c>
      <c r="D8" s="10" t="s">
        <v>95</v>
      </c>
      <c r="E8" s="10" t="s">
        <v>96</v>
      </c>
      <c r="F8" s="10" t="s">
        <v>97</v>
      </c>
      <c r="G8" s="10" t="s">
        <v>98</v>
      </c>
      <c r="H8" s="10" t="s">
        <v>99</v>
      </c>
      <c r="I8" s="10" t="s">
        <v>100</v>
      </c>
      <c r="J8" s="10" t="s">
        <v>101</v>
      </c>
    </row>
    <row r="9" spans="1:10" ht="63.75" customHeight="1" x14ac:dyDescent="0.35">
      <c r="A9" s="8" t="s">
        <v>102</v>
      </c>
      <c r="B9" s="8" t="s">
        <v>103</v>
      </c>
      <c r="C9" s="8" t="s">
        <v>104</v>
      </c>
      <c r="D9" s="8" t="s">
        <v>105</v>
      </c>
      <c r="E9" s="8" t="s">
        <v>106</v>
      </c>
      <c r="F9" s="8" t="s">
        <v>107</v>
      </c>
      <c r="G9" s="8" t="s">
        <v>108</v>
      </c>
      <c r="H9" s="8" t="s">
        <v>109</v>
      </c>
      <c r="I9" s="8" t="s">
        <v>110</v>
      </c>
      <c r="J9" s="8" t="s">
        <v>111</v>
      </c>
    </row>
    <row r="10" spans="1:10" ht="63.75" customHeight="1" x14ac:dyDescent="0.35">
      <c r="A10" s="10" t="s">
        <v>112</v>
      </c>
      <c r="B10" s="10" t="s">
        <v>113</v>
      </c>
      <c r="C10" s="10" t="s">
        <v>114</v>
      </c>
      <c r="D10" s="10" t="s">
        <v>115</v>
      </c>
      <c r="E10" s="10" t="s">
        <v>116</v>
      </c>
      <c r="F10" s="10" t="s">
        <v>117</v>
      </c>
      <c r="G10" s="10" t="s">
        <v>118</v>
      </c>
      <c r="H10" s="10" t="s">
        <v>119</v>
      </c>
      <c r="I10" s="10" t="s">
        <v>120</v>
      </c>
      <c r="J10" s="10" t="s">
        <v>121</v>
      </c>
    </row>
    <row r="11" spans="1:10" ht="63.75" customHeight="1" x14ac:dyDescent="0.35">
      <c r="A11" s="8" t="s">
        <v>122</v>
      </c>
      <c r="B11" s="8" t="s">
        <v>123</v>
      </c>
      <c r="C11" s="8" t="s">
        <v>124</v>
      </c>
      <c r="D11" s="8" t="s">
        <v>125</v>
      </c>
      <c r="E11" s="8" t="s">
        <v>126</v>
      </c>
      <c r="F11" s="8" t="s">
        <v>127</v>
      </c>
      <c r="G11" s="8" t="s">
        <v>128</v>
      </c>
      <c r="H11" s="8" t="s">
        <v>129</v>
      </c>
      <c r="I11" s="8" t="s">
        <v>130</v>
      </c>
      <c r="J11" s="8" t="s">
        <v>131</v>
      </c>
    </row>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4"/>
  <sheetViews>
    <sheetView zoomScaleNormal="100" workbookViewId="0">
      <pane ySplit="4" topLeftCell="A5" activePane="bottomLeft" state="frozen"/>
      <selection pane="bottomLeft"/>
    </sheetView>
  </sheetViews>
  <sheetFormatPr defaultColWidth="8.6328125" defaultRowHeight="14.5" x14ac:dyDescent="0.35"/>
  <cols>
    <col min="1" max="1" width="20" customWidth="1"/>
    <col min="2" max="2" width="30" customWidth="1"/>
    <col min="3" max="3" width="42" customWidth="1"/>
    <col min="4" max="4" width="12" customWidth="1"/>
    <col min="5" max="5" width="24" customWidth="1"/>
    <col min="6" max="7" width="30" customWidth="1"/>
  </cols>
  <sheetData>
    <row r="1" spans="1:7" ht="18" x14ac:dyDescent="0.4">
      <c r="A1" s="1" t="s">
        <v>132</v>
      </c>
    </row>
    <row r="2" spans="1:7" x14ac:dyDescent="0.35">
      <c r="A2" s="2" t="s">
        <v>133</v>
      </c>
    </row>
    <row r="4" spans="1:7" x14ac:dyDescent="0.35">
      <c r="A4" s="7" t="s">
        <v>134</v>
      </c>
      <c r="B4" s="7" t="s">
        <v>135</v>
      </c>
      <c r="C4" s="7" t="s">
        <v>136</v>
      </c>
      <c r="D4" s="7" t="s">
        <v>137</v>
      </c>
      <c r="E4" s="7" t="s">
        <v>138</v>
      </c>
      <c r="F4" s="7" t="s">
        <v>139</v>
      </c>
      <c r="G4" s="7" t="s">
        <v>140</v>
      </c>
    </row>
    <row r="5" spans="1:7" ht="45.75" customHeight="1" x14ac:dyDescent="0.35">
      <c r="A5" s="8" t="s">
        <v>69</v>
      </c>
      <c r="B5" s="8" t="s">
        <v>141</v>
      </c>
      <c r="C5" s="8" t="s">
        <v>142</v>
      </c>
      <c r="D5" s="8" t="s">
        <v>143</v>
      </c>
      <c r="E5" s="8" t="s">
        <v>144</v>
      </c>
      <c r="F5" s="8" t="s">
        <v>145</v>
      </c>
      <c r="G5" s="8" t="s">
        <v>146</v>
      </c>
    </row>
    <row r="6" spans="1:7" ht="45.75" customHeight="1" x14ac:dyDescent="0.35">
      <c r="A6" s="10" t="s">
        <v>79</v>
      </c>
      <c r="B6" s="10" t="s">
        <v>147</v>
      </c>
      <c r="C6" s="10" t="s">
        <v>148</v>
      </c>
      <c r="D6" s="10" t="s">
        <v>149</v>
      </c>
      <c r="E6" s="10" t="s">
        <v>150</v>
      </c>
      <c r="F6" s="10" t="s">
        <v>151</v>
      </c>
      <c r="G6" s="10" t="s">
        <v>152</v>
      </c>
    </row>
    <row r="7" spans="1:7" ht="45.75" customHeight="1" x14ac:dyDescent="0.35">
      <c r="A7" s="8" t="s">
        <v>153</v>
      </c>
      <c r="B7" s="8" t="s">
        <v>154</v>
      </c>
      <c r="C7" s="8" t="s">
        <v>155</v>
      </c>
      <c r="D7" s="8" t="s">
        <v>149</v>
      </c>
      <c r="E7" s="8" t="s">
        <v>156</v>
      </c>
      <c r="F7" s="8" t="s">
        <v>157</v>
      </c>
      <c r="G7" s="8" t="s">
        <v>158</v>
      </c>
    </row>
    <row r="8" spans="1:7" ht="45.75" customHeight="1" x14ac:dyDescent="0.35">
      <c r="A8" s="10" t="s">
        <v>159</v>
      </c>
      <c r="B8" s="10" t="s">
        <v>160</v>
      </c>
      <c r="C8" s="10" t="s">
        <v>161</v>
      </c>
      <c r="D8" s="10" t="s">
        <v>149</v>
      </c>
      <c r="E8" s="10" t="s">
        <v>162</v>
      </c>
      <c r="F8" s="10" t="s">
        <v>163</v>
      </c>
      <c r="G8" s="10" t="s">
        <v>164</v>
      </c>
    </row>
    <row r="9" spans="1:7" ht="45.75" customHeight="1" x14ac:dyDescent="0.35">
      <c r="A9" s="8" t="s">
        <v>109</v>
      </c>
      <c r="B9" s="8" t="s">
        <v>165</v>
      </c>
      <c r="C9" s="8" t="s">
        <v>166</v>
      </c>
      <c r="D9" s="8" t="s">
        <v>149</v>
      </c>
      <c r="E9" s="8" t="s">
        <v>167</v>
      </c>
      <c r="F9" s="8" t="s">
        <v>168</v>
      </c>
      <c r="G9" s="8" t="s">
        <v>169</v>
      </c>
    </row>
    <row r="10" spans="1:7" ht="45.75" customHeight="1" x14ac:dyDescent="0.35">
      <c r="A10" s="10" t="s">
        <v>119</v>
      </c>
      <c r="B10" s="10" t="s">
        <v>170</v>
      </c>
      <c r="C10" s="10" t="s">
        <v>171</v>
      </c>
      <c r="D10" s="10" t="s">
        <v>149</v>
      </c>
      <c r="E10" s="10" t="s">
        <v>172</v>
      </c>
      <c r="F10" s="10" t="s">
        <v>173</v>
      </c>
      <c r="G10" s="10" t="s">
        <v>174</v>
      </c>
    </row>
    <row r="11" spans="1:7" x14ac:dyDescent="0.35">
      <c r="A11" s="11"/>
      <c r="B11" s="11"/>
      <c r="C11" s="11"/>
      <c r="D11" s="11"/>
      <c r="E11" s="11"/>
      <c r="F11" s="11"/>
      <c r="G11" s="11"/>
    </row>
    <row r="12" spans="1:7" x14ac:dyDescent="0.35">
      <c r="A12" s="11"/>
      <c r="B12" s="11"/>
      <c r="C12" s="11"/>
      <c r="D12" s="11"/>
      <c r="E12" s="11"/>
      <c r="F12" s="11"/>
      <c r="G12" s="11"/>
    </row>
    <row r="14" spans="1:7" x14ac:dyDescent="0.35">
      <c r="B14" s="2" t="s">
        <v>175</v>
      </c>
    </row>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
  <sheetViews>
    <sheetView zoomScaleNormal="100" workbookViewId="0">
      <pane ySplit="4" topLeftCell="A5" activePane="bottomLeft" state="frozen"/>
      <selection pane="bottomLeft"/>
    </sheetView>
  </sheetViews>
  <sheetFormatPr defaultColWidth="8.6328125" defaultRowHeight="14.5" x14ac:dyDescent="0.35"/>
  <cols>
    <col min="1" max="1" width="22" customWidth="1"/>
    <col min="2" max="2" width="32" customWidth="1"/>
    <col min="3" max="3" width="30" customWidth="1"/>
    <col min="4" max="4" width="32" customWidth="1"/>
    <col min="5" max="5" width="16" customWidth="1"/>
    <col min="6" max="6" width="32" customWidth="1"/>
    <col min="7" max="7" width="20" customWidth="1"/>
  </cols>
  <sheetData>
    <row r="1" spans="1:7" ht="18" x14ac:dyDescent="0.4">
      <c r="A1" s="1" t="s">
        <v>176</v>
      </c>
    </row>
    <row r="2" spans="1:7" x14ac:dyDescent="0.35">
      <c r="A2" s="2" t="s">
        <v>177</v>
      </c>
    </row>
    <row r="4" spans="1:7" x14ac:dyDescent="0.35">
      <c r="A4" s="7" t="s">
        <v>178</v>
      </c>
      <c r="B4" s="7" t="s">
        <v>179</v>
      </c>
      <c r="C4" s="7" t="s">
        <v>180</v>
      </c>
      <c r="D4" s="7" t="s">
        <v>181</v>
      </c>
      <c r="E4" s="7" t="s">
        <v>182</v>
      </c>
      <c r="F4" s="7" t="s">
        <v>183</v>
      </c>
      <c r="G4" s="7" t="s">
        <v>184</v>
      </c>
    </row>
    <row r="5" spans="1:7" ht="55.5" customHeight="1" x14ac:dyDescent="0.35">
      <c r="A5" s="8" t="s">
        <v>185</v>
      </c>
      <c r="B5" s="8" t="s">
        <v>186</v>
      </c>
      <c r="C5" s="8" t="s">
        <v>187</v>
      </c>
      <c r="D5" s="8" t="s">
        <v>188</v>
      </c>
      <c r="E5" s="8" t="s">
        <v>189</v>
      </c>
      <c r="F5" s="8" t="s">
        <v>190</v>
      </c>
      <c r="G5" s="8" t="s">
        <v>191</v>
      </c>
    </row>
    <row r="6" spans="1:7" ht="55.5" customHeight="1" x14ac:dyDescent="0.35">
      <c r="A6" s="10" t="s">
        <v>192</v>
      </c>
      <c r="B6" s="10" t="s">
        <v>193</v>
      </c>
      <c r="C6" s="10" t="s">
        <v>194</v>
      </c>
      <c r="D6" s="10" t="s">
        <v>195</v>
      </c>
      <c r="E6" s="10" t="s">
        <v>196</v>
      </c>
      <c r="F6" s="10" t="s">
        <v>197</v>
      </c>
      <c r="G6" s="10" t="s">
        <v>198</v>
      </c>
    </row>
    <row r="7" spans="1:7" ht="55.5" customHeight="1" x14ac:dyDescent="0.35">
      <c r="A7" s="8" t="s">
        <v>199</v>
      </c>
      <c r="B7" s="8" t="s">
        <v>200</v>
      </c>
      <c r="C7" s="8" t="s">
        <v>201</v>
      </c>
      <c r="D7" s="8" t="s">
        <v>202</v>
      </c>
      <c r="E7" s="8" t="s">
        <v>203</v>
      </c>
      <c r="F7" s="8" t="s">
        <v>204</v>
      </c>
      <c r="G7" s="8" t="s">
        <v>205</v>
      </c>
    </row>
    <row r="8" spans="1:7" ht="55.5" customHeight="1" x14ac:dyDescent="0.35">
      <c r="A8" s="10" t="s">
        <v>206</v>
      </c>
      <c r="B8" s="10" t="s">
        <v>207</v>
      </c>
      <c r="C8" s="10" t="s">
        <v>208</v>
      </c>
      <c r="D8" s="10" t="s">
        <v>209</v>
      </c>
      <c r="E8" s="10" t="s">
        <v>210</v>
      </c>
      <c r="F8" s="10" t="s">
        <v>211</v>
      </c>
      <c r="G8" s="10" t="s">
        <v>212</v>
      </c>
    </row>
    <row r="9" spans="1:7" x14ac:dyDescent="0.35">
      <c r="A9" s="11"/>
      <c r="B9" s="11"/>
      <c r="C9" s="11"/>
      <c r="D9" s="11"/>
      <c r="E9" s="11"/>
      <c r="F9" s="11"/>
      <c r="G9" s="11"/>
    </row>
    <row r="10" spans="1:7" x14ac:dyDescent="0.35">
      <c r="A10" s="11"/>
      <c r="B10" s="11"/>
      <c r="C10" s="11"/>
      <c r="D10" s="11"/>
      <c r="E10" s="11"/>
      <c r="F10" s="11"/>
      <c r="G10" s="11"/>
    </row>
  </sheetData>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
  <sheetViews>
    <sheetView zoomScaleNormal="100" workbookViewId="0">
      <pane ySplit="4" topLeftCell="A5" activePane="bottomLeft" state="frozen"/>
      <selection pane="bottomLeft"/>
    </sheetView>
  </sheetViews>
  <sheetFormatPr defaultColWidth="8.6328125" defaultRowHeight="14.5" x14ac:dyDescent="0.35"/>
  <cols>
    <col min="1" max="1" width="20" customWidth="1"/>
    <col min="2" max="2" width="30" customWidth="1"/>
    <col min="3" max="3" width="42" customWidth="1"/>
    <col min="4" max="4" width="32" customWidth="1"/>
    <col min="5" max="5" width="30" customWidth="1"/>
    <col min="6" max="6" width="32" customWidth="1"/>
  </cols>
  <sheetData>
    <row r="1" spans="1:6" ht="18" x14ac:dyDescent="0.4">
      <c r="A1" s="1" t="s">
        <v>213</v>
      </c>
    </row>
    <row r="2" spans="1:6" x14ac:dyDescent="0.35">
      <c r="A2" s="2" t="s">
        <v>214</v>
      </c>
    </row>
    <row r="4" spans="1:6" x14ac:dyDescent="0.35">
      <c r="A4" s="7" t="s">
        <v>215</v>
      </c>
      <c r="B4" s="7" t="s">
        <v>135</v>
      </c>
      <c r="C4" s="7" t="s">
        <v>216</v>
      </c>
      <c r="D4" s="7" t="s">
        <v>217</v>
      </c>
      <c r="E4" s="7" t="s">
        <v>218</v>
      </c>
      <c r="F4" s="7" t="s">
        <v>219</v>
      </c>
    </row>
    <row r="5" spans="1:6" ht="69.75" customHeight="1" x14ac:dyDescent="0.35">
      <c r="A5" s="8" t="s">
        <v>220</v>
      </c>
      <c r="B5" s="8" t="s">
        <v>221</v>
      </c>
      <c r="C5" s="8" t="s">
        <v>222</v>
      </c>
      <c r="D5" s="8" t="s">
        <v>223</v>
      </c>
      <c r="E5" s="8" t="s">
        <v>224</v>
      </c>
      <c r="F5" s="8" t="s">
        <v>225</v>
      </c>
    </row>
    <row r="6" spans="1:6" ht="69.75" customHeight="1" x14ac:dyDescent="0.35">
      <c r="A6" s="10" t="s">
        <v>226</v>
      </c>
      <c r="B6" s="10" t="s">
        <v>227</v>
      </c>
      <c r="C6" s="10" t="s">
        <v>228</v>
      </c>
      <c r="D6" s="10" t="s">
        <v>229</v>
      </c>
      <c r="E6" s="10" t="s">
        <v>230</v>
      </c>
      <c r="F6" s="10" t="s">
        <v>231</v>
      </c>
    </row>
    <row r="7" spans="1:6" ht="69.75" customHeight="1" x14ac:dyDescent="0.35">
      <c r="A7" s="8" t="s">
        <v>232</v>
      </c>
      <c r="B7" s="8" t="s">
        <v>233</v>
      </c>
      <c r="C7" s="8" t="s">
        <v>234</v>
      </c>
      <c r="D7" s="8" t="s">
        <v>235</v>
      </c>
      <c r="E7" s="8" t="s">
        <v>236</v>
      </c>
      <c r="F7" s="8" t="s">
        <v>237</v>
      </c>
    </row>
    <row r="9" spans="1:6" x14ac:dyDescent="0.35">
      <c r="B9" s="2" t="s">
        <v>238</v>
      </c>
    </row>
  </sheetData>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2"/>
  <sheetViews>
    <sheetView zoomScaleNormal="100" workbookViewId="0">
      <pane ySplit="4" topLeftCell="A5" activePane="bottomLeft" state="frozen"/>
      <selection pane="bottomLeft"/>
    </sheetView>
  </sheetViews>
  <sheetFormatPr defaultColWidth="8.6328125" defaultRowHeight="14.5" x14ac:dyDescent="0.35"/>
  <cols>
    <col min="1" max="1" width="12" customWidth="1"/>
    <col min="2" max="3" width="16" customWidth="1"/>
    <col min="4" max="4" width="22" customWidth="1"/>
    <col min="5" max="5" width="34" customWidth="1"/>
    <col min="6" max="6" width="32" customWidth="1"/>
    <col min="7" max="7" width="14" customWidth="1"/>
    <col min="8" max="8" width="22" customWidth="1"/>
    <col min="9" max="9" width="12" customWidth="1"/>
  </cols>
  <sheetData>
    <row r="1" spans="1:9" ht="18" x14ac:dyDescent="0.4">
      <c r="A1" s="1" t="s">
        <v>239</v>
      </c>
    </row>
    <row r="2" spans="1:9" x14ac:dyDescent="0.35">
      <c r="A2" s="2" t="s">
        <v>240</v>
      </c>
    </row>
    <row r="4" spans="1:9" x14ac:dyDescent="0.35">
      <c r="A4" s="7" t="s">
        <v>241</v>
      </c>
      <c r="B4" s="7" t="s">
        <v>242</v>
      </c>
      <c r="C4" s="7" t="s">
        <v>52</v>
      </c>
      <c r="D4" s="7" t="s">
        <v>243</v>
      </c>
      <c r="E4" s="7" t="s">
        <v>244</v>
      </c>
      <c r="F4" s="7" t="s">
        <v>245</v>
      </c>
      <c r="G4" s="7" t="s">
        <v>246</v>
      </c>
      <c r="H4" s="7" t="s">
        <v>247</v>
      </c>
      <c r="I4" s="7" t="s">
        <v>248</v>
      </c>
    </row>
    <row r="5" spans="1:9" ht="42" customHeight="1" x14ac:dyDescent="0.35">
      <c r="A5" s="8" t="s">
        <v>249</v>
      </c>
      <c r="B5" s="8" t="s">
        <v>250</v>
      </c>
      <c r="C5" s="8" t="s">
        <v>72</v>
      </c>
      <c r="D5" s="8" t="s">
        <v>251</v>
      </c>
      <c r="E5" s="8" t="s">
        <v>252</v>
      </c>
      <c r="F5" s="8" t="s">
        <v>253</v>
      </c>
      <c r="G5" s="8" t="s">
        <v>254</v>
      </c>
      <c r="H5" s="8" t="s">
        <v>255</v>
      </c>
      <c r="I5" s="8" t="s">
        <v>256</v>
      </c>
    </row>
    <row r="6" spans="1:9" ht="42" customHeight="1" x14ac:dyDescent="0.35">
      <c r="A6" s="10" t="s">
        <v>257</v>
      </c>
      <c r="B6" s="10" t="s">
        <v>258</v>
      </c>
      <c r="C6" s="10" t="s">
        <v>92</v>
      </c>
      <c r="D6" s="10" t="s">
        <v>259</v>
      </c>
      <c r="E6" s="10" t="s">
        <v>260</v>
      </c>
      <c r="F6" s="10" t="s">
        <v>261</v>
      </c>
      <c r="G6" s="10" t="s">
        <v>262</v>
      </c>
      <c r="H6" s="10" t="s">
        <v>263</v>
      </c>
      <c r="I6" s="10" t="s">
        <v>264</v>
      </c>
    </row>
    <row r="7" spans="1:9" ht="42" customHeight="1" x14ac:dyDescent="0.35">
      <c r="A7" s="8" t="s">
        <v>265</v>
      </c>
      <c r="B7" s="8" t="s">
        <v>266</v>
      </c>
      <c r="C7" s="8" t="s">
        <v>267</v>
      </c>
      <c r="D7" s="8" t="s">
        <v>268</v>
      </c>
      <c r="E7" s="8" t="s">
        <v>269</v>
      </c>
      <c r="F7" s="8" t="s">
        <v>270</v>
      </c>
      <c r="G7" s="8" t="s">
        <v>271</v>
      </c>
      <c r="H7" s="8" t="s">
        <v>272</v>
      </c>
      <c r="I7" s="8" t="s">
        <v>256</v>
      </c>
    </row>
    <row r="8" spans="1:9" x14ac:dyDescent="0.35">
      <c r="A8" s="11"/>
      <c r="B8" s="11"/>
      <c r="C8" s="11"/>
      <c r="D8" s="11"/>
      <c r="E8" s="11"/>
      <c r="F8" s="11"/>
      <c r="G8" s="11"/>
      <c r="H8" s="11"/>
      <c r="I8" s="11"/>
    </row>
    <row r="9" spans="1:9" x14ac:dyDescent="0.35">
      <c r="A9" s="11"/>
      <c r="B9" s="11"/>
      <c r="C9" s="11"/>
      <c r="D9" s="11"/>
      <c r="E9" s="11"/>
      <c r="F9" s="11"/>
      <c r="G9" s="11"/>
      <c r="H9" s="11"/>
      <c r="I9" s="11"/>
    </row>
    <row r="10" spans="1:9" x14ac:dyDescent="0.35">
      <c r="A10" s="11"/>
      <c r="B10" s="11"/>
      <c r="C10" s="11"/>
      <c r="D10" s="11"/>
      <c r="E10" s="11"/>
      <c r="F10" s="11"/>
      <c r="G10" s="11"/>
      <c r="H10" s="11"/>
      <c r="I10" s="11"/>
    </row>
    <row r="11" spans="1:9" x14ac:dyDescent="0.35">
      <c r="A11" s="11"/>
      <c r="B11" s="11"/>
      <c r="C11" s="11"/>
      <c r="D11" s="11"/>
      <c r="E11" s="11"/>
      <c r="F11" s="11"/>
      <c r="G11" s="11"/>
      <c r="H11" s="11"/>
      <c r="I11" s="11"/>
    </row>
    <row r="12" spans="1:9" x14ac:dyDescent="0.35">
      <c r="A12" s="11"/>
      <c r="B12" s="11"/>
      <c r="C12" s="11"/>
      <c r="D12" s="11"/>
      <c r="E12" s="11"/>
      <c r="F12" s="11"/>
      <c r="G12" s="11"/>
      <c r="H12" s="11"/>
      <c r="I12" s="11"/>
    </row>
    <row r="13" spans="1:9" x14ac:dyDescent="0.35">
      <c r="A13" s="11"/>
      <c r="B13" s="11"/>
      <c r="C13" s="11"/>
      <c r="D13" s="11"/>
      <c r="E13" s="11"/>
      <c r="F13" s="11"/>
      <c r="G13" s="11"/>
      <c r="H13" s="11"/>
      <c r="I13" s="11"/>
    </row>
    <row r="15" spans="1:9" x14ac:dyDescent="0.35">
      <c r="D15" s="12" t="s">
        <v>273</v>
      </c>
    </row>
    <row r="16" spans="1:9" x14ac:dyDescent="0.35">
      <c r="D16" t="s">
        <v>251</v>
      </c>
      <c r="E16">
        <f>COUNTIF(D5:D13,"Skipped evidence")</f>
        <v>1</v>
      </c>
    </row>
    <row r="17" spans="4:5" x14ac:dyDescent="0.35">
      <c r="D17" t="s">
        <v>274</v>
      </c>
      <c r="E17">
        <f>COUNTIF(D5:D13,"Wrong sequence")</f>
        <v>0</v>
      </c>
    </row>
    <row r="18" spans="4:5" x14ac:dyDescent="0.35">
      <c r="D18" t="s">
        <v>275</v>
      </c>
      <c r="E18">
        <f>COUNTIF(D5:D13,"Missing role")</f>
        <v>0</v>
      </c>
    </row>
    <row r="19" spans="4:5" x14ac:dyDescent="0.35">
      <c r="D19" t="s">
        <v>259</v>
      </c>
      <c r="E19">
        <f>COUNTIF(D5:D13,"No agreed next step")</f>
        <v>1</v>
      </c>
    </row>
    <row r="20" spans="4:5" x14ac:dyDescent="0.35">
      <c r="D20" t="s">
        <v>268</v>
      </c>
      <c r="E20">
        <f>COUNTIF(D5:D13,"Handover loss")</f>
        <v>1</v>
      </c>
    </row>
    <row r="22" spans="4:5" x14ac:dyDescent="0.35">
      <c r="D22" s="12" t="s">
        <v>276</v>
      </c>
      <c r="E22">
        <f>COUNTIF(I5:I13,"Locked")</f>
        <v>2</v>
      </c>
    </row>
  </sheetData>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0"/>
  <sheetViews>
    <sheetView zoomScaleNormal="100" workbookViewId="0"/>
  </sheetViews>
  <sheetFormatPr defaultColWidth="8.6328125" defaultRowHeight="14.5" x14ac:dyDescent="0.35"/>
  <cols>
    <col min="1" max="1" width="14" customWidth="1"/>
    <col min="2" max="2" width="52" customWidth="1"/>
    <col min="3" max="3" width="40" customWidth="1"/>
    <col min="4" max="4" width="12" customWidth="1"/>
    <col min="5" max="5" width="14" customWidth="1"/>
    <col min="6" max="6" width="10" customWidth="1"/>
  </cols>
  <sheetData>
    <row r="1" spans="1:6" ht="18" x14ac:dyDescent="0.4">
      <c r="A1" s="1" t="s">
        <v>277</v>
      </c>
    </row>
    <row r="2" spans="1:6" x14ac:dyDescent="0.35">
      <c r="A2" s="2" t="s">
        <v>278</v>
      </c>
    </row>
    <row r="4" spans="1:6" ht="26" x14ac:dyDescent="0.35">
      <c r="A4" s="7" t="s">
        <v>279</v>
      </c>
      <c r="B4" s="7" t="s">
        <v>280</v>
      </c>
      <c r="C4" s="7" t="s">
        <v>281</v>
      </c>
      <c r="D4" s="7" t="s">
        <v>282</v>
      </c>
      <c r="E4" s="7" t="s">
        <v>283</v>
      </c>
      <c r="F4" s="7" t="s">
        <v>284</v>
      </c>
    </row>
    <row r="5" spans="1:6" ht="45.75" customHeight="1" x14ac:dyDescent="0.35">
      <c r="A5" s="13" t="s">
        <v>285</v>
      </c>
      <c r="B5" s="8" t="s">
        <v>286</v>
      </c>
      <c r="C5" s="8" t="s">
        <v>287</v>
      </c>
      <c r="D5" s="14">
        <v>3</v>
      </c>
      <c r="E5" s="14">
        <v>2</v>
      </c>
      <c r="F5" s="15">
        <f>D5-E5</f>
        <v>1</v>
      </c>
    </row>
    <row r="6" spans="1:6" ht="45.75" customHeight="1" x14ac:dyDescent="0.35">
      <c r="A6" s="13" t="s">
        <v>288</v>
      </c>
      <c r="B6" s="8" t="s">
        <v>289</v>
      </c>
      <c r="C6" s="8" t="s">
        <v>290</v>
      </c>
      <c r="D6" s="14">
        <v>3</v>
      </c>
      <c r="E6" s="14">
        <v>2</v>
      </c>
      <c r="F6" s="15">
        <f>D6-E6</f>
        <v>1</v>
      </c>
    </row>
    <row r="7" spans="1:6" ht="45.75" customHeight="1" x14ac:dyDescent="0.35">
      <c r="A7" s="13" t="s">
        <v>291</v>
      </c>
      <c r="B7" s="8" t="s">
        <v>292</v>
      </c>
      <c r="C7" s="8" t="s">
        <v>293</v>
      </c>
      <c r="D7" s="14">
        <v>3</v>
      </c>
      <c r="E7" s="14">
        <v>2</v>
      </c>
      <c r="F7" s="15">
        <f>D7-E7</f>
        <v>1</v>
      </c>
    </row>
    <row r="8" spans="1:6" x14ac:dyDescent="0.35">
      <c r="B8" s="12" t="s">
        <v>294</v>
      </c>
      <c r="D8" s="16">
        <f>AVERAGE(D5:D7)</f>
        <v>3</v>
      </c>
      <c r="E8" s="16">
        <f>AVERAGE(E5:E7)</f>
        <v>2</v>
      </c>
    </row>
    <row r="10" spans="1:6" ht="48" x14ac:dyDescent="0.35">
      <c r="B10" s="17" t="s">
        <v>295</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Werkbladen</vt:lpstr>
      </vt:variant>
      <vt:variant>
        <vt:i4>8</vt:i4>
      </vt:variant>
    </vt:vector>
  </HeadingPairs>
  <TitlesOfParts>
    <vt:vector size="8" baseType="lpstr">
      <vt:lpstr>Read Me</vt:lpstr>
      <vt:lpstr>1. Process Audit</vt:lpstr>
      <vt:lpstr>2. Play Cards</vt:lpstr>
      <vt:lpstr>3. Upfront Contracts</vt:lpstr>
      <vt:lpstr>4. Handover Contracts</vt:lpstr>
      <vt:lpstr>5. Management OS</vt:lpstr>
      <vt:lpstr>6. Friction Log</vt:lpstr>
      <vt:lpstr>7. Process Maturity Scan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Jan Bultinck</cp:lastModifiedBy>
  <cp:revision>0</cp:revision>
  <dcterms:created xsi:type="dcterms:W3CDTF">2026-08-02T16:19:50Z</dcterms:created>
  <dcterms:modified xsi:type="dcterms:W3CDTF">2026-08-03T09:18:42Z</dcterms:modified>
  <dc:language>en-US</dc:language>
</cp:coreProperties>
</file>